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68890B91-D6B4-4CD7-A5BB-952CD9E1FC84}" xr6:coauthVersionLast="45" xr6:coauthVersionMax="45" xr10:uidLastSave="{00000000-0000-0000-0000-000000000000}"/>
  <bookViews>
    <workbookView xWindow="-120" yWindow="-120" windowWidth="29040" windowHeight="15840" xr2:uid="{7C98F233-0B12-4A87-9FF7-4AE5F1A01588}"/>
  </bookViews>
  <sheets>
    <sheet name="СВОДНАЯ БР 2020 ИЗМ_02.07.2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'СВОДНАЯ БР 2020 ИЗМ_02.07.20'!$A$9:$N$254</definedName>
    <definedName name="_xlnm.Print_Area" localSheetId="0">'СВОДНАЯ БР 2020 ИЗМ_02.07.20'!$A$1:$E$254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4" i="1" l="1"/>
  <c r="G250" i="1"/>
  <c r="E250" i="1"/>
  <c r="H250" i="1" s="1"/>
  <c r="G249" i="1"/>
  <c r="E249" i="1"/>
  <c r="H249" i="1" s="1"/>
  <c r="G247" i="1"/>
  <c r="H247" i="1" s="1"/>
  <c r="E247" i="1"/>
  <c r="G246" i="1"/>
  <c r="E246" i="1"/>
  <c r="H246" i="1" s="1"/>
  <c r="G243" i="1"/>
  <c r="E243" i="1"/>
  <c r="H243" i="1" s="1"/>
  <c r="H242" i="1"/>
  <c r="G242" i="1"/>
  <c r="E242" i="1"/>
  <c r="E241" i="1" s="1"/>
  <c r="G241" i="1"/>
  <c r="G240" i="1"/>
  <c r="G239" i="1"/>
  <c r="E238" i="1"/>
  <c r="E237" i="1" s="1"/>
  <c r="G237" i="1"/>
  <c r="G236" i="1"/>
  <c r="G235" i="1"/>
  <c r="G234" i="1"/>
  <c r="G233" i="1"/>
  <c r="H229" i="1"/>
  <c r="G229" i="1"/>
  <c r="E229" i="1"/>
  <c r="E228" i="1" s="1"/>
  <c r="H228" i="1" s="1"/>
  <c r="G228" i="1"/>
  <c r="G226" i="1"/>
  <c r="E226" i="1"/>
  <c r="H226" i="1" s="1"/>
  <c r="G225" i="1"/>
  <c r="H222" i="1"/>
  <c r="G222" i="1"/>
  <c r="E222" i="1"/>
  <c r="E221" i="1" s="1"/>
  <c r="G221" i="1"/>
  <c r="G220" i="1"/>
  <c r="G218" i="1"/>
  <c r="E218" i="1"/>
  <c r="H218" i="1" s="1"/>
  <c r="H217" i="1"/>
  <c r="G217" i="1"/>
  <c r="E217" i="1"/>
  <c r="E216" i="1" s="1"/>
  <c r="G216" i="1"/>
  <c r="G215" i="1"/>
  <c r="G214" i="1"/>
  <c r="G213" i="1"/>
  <c r="G211" i="1"/>
  <c r="H211" i="1" s="1"/>
  <c r="E211" i="1"/>
  <c r="G210" i="1"/>
  <c r="E210" i="1"/>
  <c r="H210" i="1" s="1"/>
  <c r="G209" i="1"/>
  <c r="H207" i="1"/>
  <c r="G207" i="1"/>
  <c r="E207" i="1"/>
  <c r="E206" i="1" s="1"/>
  <c r="G206" i="1"/>
  <c r="G205" i="1"/>
  <c r="G204" i="1"/>
  <c r="H202" i="1"/>
  <c r="G202" i="1"/>
  <c r="E202" i="1"/>
  <c r="E201" i="1" s="1"/>
  <c r="G201" i="1"/>
  <c r="G200" i="1"/>
  <c r="G199" i="1"/>
  <c r="H197" i="1"/>
  <c r="G197" i="1"/>
  <c r="E197" i="1"/>
  <c r="E196" i="1" s="1"/>
  <c r="G196" i="1"/>
  <c r="G195" i="1"/>
  <c r="G194" i="1"/>
  <c r="G193" i="1"/>
  <c r="G191" i="1"/>
  <c r="H191" i="1" s="1"/>
  <c r="E191" i="1"/>
  <c r="G190" i="1"/>
  <c r="E190" i="1"/>
  <c r="G189" i="1"/>
  <c r="G188" i="1"/>
  <c r="G187" i="1"/>
  <c r="G185" i="1"/>
  <c r="E185" i="1"/>
  <c r="G184" i="1"/>
  <c r="G183" i="1"/>
  <c r="G182" i="1"/>
  <c r="G181" i="1"/>
  <c r="G180" i="1"/>
  <c r="H178" i="1"/>
  <c r="G178" i="1"/>
  <c r="E178" i="1"/>
  <c r="E177" i="1" s="1"/>
  <c r="G177" i="1"/>
  <c r="G176" i="1"/>
  <c r="G174" i="1"/>
  <c r="H174" i="1" s="1"/>
  <c r="E174" i="1"/>
  <c r="H173" i="1"/>
  <c r="G173" i="1"/>
  <c r="E173" i="1"/>
  <c r="E172" i="1" s="1"/>
  <c r="G172" i="1"/>
  <c r="G170" i="1"/>
  <c r="E170" i="1"/>
  <c r="G169" i="1"/>
  <c r="G168" i="1"/>
  <c r="G166" i="1"/>
  <c r="E166" i="1"/>
  <c r="H166" i="1" s="1"/>
  <c r="G165" i="1"/>
  <c r="E165" i="1"/>
  <c r="G164" i="1"/>
  <c r="H162" i="1"/>
  <c r="G162" i="1"/>
  <c r="E162" i="1"/>
  <c r="E161" i="1" s="1"/>
  <c r="H161" i="1" s="1"/>
  <c r="G161" i="1"/>
  <c r="G160" i="1"/>
  <c r="G159" i="1"/>
  <c r="H157" i="1"/>
  <c r="G157" i="1"/>
  <c r="E157" i="1"/>
  <c r="E156" i="1" s="1"/>
  <c r="E155" i="1" s="1"/>
  <c r="H155" i="1" s="1"/>
  <c r="G156" i="1"/>
  <c r="G155" i="1"/>
  <c r="G154" i="1"/>
  <c r="H154" i="1" s="1"/>
  <c r="G153" i="1"/>
  <c r="E153" i="1"/>
  <c r="G152" i="1"/>
  <c r="E152" i="1"/>
  <c r="G151" i="1"/>
  <c r="H149" i="1"/>
  <c r="G149" i="1"/>
  <c r="E149" i="1"/>
  <c r="E148" i="1" s="1"/>
  <c r="E147" i="1" s="1"/>
  <c r="G148" i="1"/>
  <c r="G147" i="1"/>
  <c r="G146" i="1"/>
  <c r="G145" i="1"/>
  <c r="G143" i="1"/>
  <c r="E143" i="1"/>
  <c r="H143" i="1" s="1"/>
  <c r="G142" i="1"/>
  <c r="E142" i="1"/>
  <c r="G141" i="1"/>
  <c r="H139" i="1"/>
  <c r="G139" i="1"/>
  <c r="E139" i="1"/>
  <c r="E138" i="1" s="1"/>
  <c r="G138" i="1"/>
  <c r="G137" i="1"/>
  <c r="E137" i="1"/>
  <c r="H137" i="1" s="1"/>
  <c r="G135" i="1"/>
  <c r="H135" i="1" s="1"/>
  <c r="E135" i="1"/>
  <c r="H134" i="1"/>
  <c r="G134" i="1"/>
  <c r="E134" i="1"/>
  <c r="E133" i="1" s="1"/>
  <c r="G133" i="1"/>
  <c r="G131" i="1"/>
  <c r="E131" i="1"/>
  <c r="G130" i="1"/>
  <c r="G129" i="1"/>
  <c r="G127" i="1"/>
  <c r="E127" i="1"/>
  <c r="G126" i="1"/>
  <c r="E126" i="1"/>
  <c r="G125" i="1"/>
  <c r="G124" i="1"/>
  <c r="G120" i="1"/>
  <c r="E120" i="1"/>
  <c r="H120" i="1" s="1"/>
  <c r="G119" i="1"/>
  <c r="E119" i="1"/>
  <c r="H119" i="1" s="1"/>
  <c r="H117" i="1"/>
  <c r="G117" i="1"/>
  <c r="E117" i="1"/>
  <c r="H116" i="1"/>
  <c r="G116" i="1"/>
  <c r="E116" i="1"/>
  <c r="H113" i="1"/>
  <c r="G113" i="1"/>
  <c r="E113" i="1"/>
  <c r="J113" i="1" s="1"/>
  <c r="G112" i="1"/>
  <c r="E112" i="1"/>
  <c r="G111" i="1"/>
  <c r="E111" i="1"/>
  <c r="G110" i="1"/>
  <c r="G109" i="1"/>
  <c r="G107" i="1"/>
  <c r="H107" i="1" s="1"/>
  <c r="E107" i="1"/>
  <c r="G106" i="1"/>
  <c r="E106" i="1"/>
  <c r="H106" i="1" s="1"/>
  <c r="G103" i="1"/>
  <c r="E103" i="1"/>
  <c r="E102" i="1" s="1"/>
  <c r="E101" i="1" s="1"/>
  <c r="G102" i="1"/>
  <c r="G101" i="1"/>
  <c r="G100" i="1"/>
  <c r="G99" i="1"/>
  <c r="G98" i="1"/>
  <c r="G96" i="1"/>
  <c r="H96" i="1" s="1"/>
  <c r="E96" i="1"/>
  <c r="G95" i="1"/>
  <c r="E95" i="1"/>
  <c r="G94" i="1"/>
  <c r="G93" i="1"/>
  <c r="G92" i="1"/>
  <c r="G90" i="1"/>
  <c r="E90" i="1"/>
  <c r="G89" i="1"/>
  <c r="G88" i="1"/>
  <c r="G86" i="1"/>
  <c r="H86" i="1" s="1"/>
  <c r="F86" i="1"/>
  <c r="E86" i="1"/>
  <c r="G85" i="1"/>
  <c r="H85" i="1" s="1"/>
  <c r="F85" i="1"/>
  <c r="E85" i="1"/>
  <c r="G84" i="1"/>
  <c r="H84" i="1" s="1"/>
  <c r="E84" i="1"/>
  <c r="G82" i="1"/>
  <c r="F82" i="1"/>
  <c r="F81" i="1" s="1"/>
  <c r="F80" i="1" s="1"/>
  <c r="F79" i="1" s="1"/>
  <c r="F78" i="1" s="1"/>
  <c r="E82" i="1"/>
  <c r="H82" i="1" s="1"/>
  <c r="G81" i="1"/>
  <c r="E81" i="1"/>
  <c r="H81" i="1" s="1"/>
  <c r="G80" i="1"/>
  <c r="E80" i="1"/>
  <c r="H80" i="1" s="1"/>
  <c r="G79" i="1"/>
  <c r="E79" i="1"/>
  <c r="H79" i="1" s="1"/>
  <c r="G78" i="1"/>
  <c r="G77" i="1"/>
  <c r="H77" i="1" s="1"/>
  <c r="H76" i="1"/>
  <c r="G76" i="1"/>
  <c r="E76" i="1"/>
  <c r="G75" i="1"/>
  <c r="H75" i="1" s="1"/>
  <c r="E75" i="1"/>
  <c r="G74" i="1"/>
  <c r="E74" i="1"/>
  <c r="H74" i="1" s="1"/>
  <c r="G72" i="1"/>
  <c r="E72" i="1"/>
  <c r="E71" i="1" s="1"/>
  <c r="H71" i="1"/>
  <c r="G71" i="1"/>
  <c r="G68" i="1"/>
  <c r="H68" i="1" s="1"/>
  <c r="E68" i="1"/>
  <c r="G67" i="1"/>
  <c r="E67" i="1"/>
  <c r="G66" i="1"/>
  <c r="H63" i="1"/>
  <c r="G63" i="1"/>
  <c r="E63" i="1"/>
  <c r="G62" i="1"/>
  <c r="H62" i="1" s="1"/>
  <c r="E62" i="1"/>
  <c r="G58" i="1"/>
  <c r="E58" i="1"/>
  <c r="G57" i="1"/>
  <c r="H55" i="1"/>
  <c r="G55" i="1"/>
  <c r="E55" i="1"/>
  <c r="G54" i="1"/>
  <c r="H54" i="1" s="1"/>
  <c r="E54" i="1"/>
  <c r="G51" i="1"/>
  <c r="E51" i="1"/>
  <c r="G50" i="1"/>
  <c r="G49" i="1"/>
  <c r="G46" i="1"/>
  <c r="H46" i="1" s="1"/>
  <c r="E46" i="1"/>
  <c r="G45" i="1"/>
  <c r="E45" i="1"/>
  <c r="G44" i="1"/>
  <c r="G43" i="1"/>
  <c r="G42" i="1"/>
  <c r="G41" i="1"/>
  <c r="G39" i="1"/>
  <c r="E39" i="1"/>
  <c r="E38" i="1" s="1"/>
  <c r="E37" i="1" s="1"/>
  <c r="H37" i="1" s="1"/>
  <c r="H38" i="1"/>
  <c r="G38" i="1"/>
  <c r="G37" i="1"/>
  <c r="G36" i="1"/>
  <c r="E36" i="1"/>
  <c r="H36" i="1" s="1"/>
  <c r="G32" i="1"/>
  <c r="E32" i="1"/>
  <c r="E31" i="1" s="1"/>
  <c r="H31" i="1"/>
  <c r="G31" i="1"/>
  <c r="G29" i="1"/>
  <c r="H29" i="1" s="1"/>
  <c r="E29" i="1"/>
  <c r="G28" i="1"/>
  <c r="E28" i="1"/>
  <c r="H28" i="1" s="1"/>
  <c r="G25" i="1"/>
  <c r="E25" i="1"/>
  <c r="E24" i="1" s="1"/>
  <c r="H24" i="1"/>
  <c r="G24" i="1"/>
  <c r="G23" i="1"/>
  <c r="G21" i="1"/>
  <c r="E21" i="1"/>
  <c r="G20" i="1"/>
  <c r="G19" i="1"/>
  <c r="G18" i="1"/>
  <c r="G15" i="1"/>
  <c r="E15" i="1"/>
  <c r="G14" i="1"/>
  <c r="G13" i="1"/>
  <c r="G12" i="1"/>
  <c r="G11" i="1"/>
  <c r="G10" i="1"/>
  <c r="H147" i="1" l="1"/>
  <c r="E146" i="1"/>
  <c r="H101" i="1"/>
  <c r="E99" i="1"/>
  <c r="H51" i="1"/>
  <c r="E50" i="1"/>
  <c r="H58" i="1"/>
  <c r="E57" i="1"/>
  <c r="H57" i="1" s="1"/>
  <c r="H111" i="1"/>
  <c r="H126" i="1"/>
  <c r="E125" i="1"/>
  <c r="H21" i="1"/>
  <c r="E20" i="1"/>
  <c r="H45" i="1"/>
  <c r="E44" i="1"/>
  <c r="H90" i="1"/>
  <c r="E89" i="1"/>
  <c r="H172" i="1"/>
  <c r="H177" i="1"/>
  <c r="H190" i="1"/>
  <c r="E189" i="1"/>
  <c r="H196" i="1"/>
  <c r="E195" i="1"/>
  <c r="H206" i="1"/>
  <c r="E205" i="1"/>
  <c r="H216" i="1"/>
  <c r="E23" i="1"/>
  <c r="H23" i="1" s="1"/>
  <c r="E100" i="1"/>
  <c r="H100" i="1" s="1"/>
  <c r="H102" i="1"/>
  <c r="H112" i="1"/>
  <c r="H127" i="1"/>
  <c r="H133" i="1"/>
  <c r="H138" i="1"/>
  <c r="H142" i="1"/>
  <c r="E141" i="1"/>
  <c r="H141" i="1" s="1"/>
  <c r="H153" i="1"/>
  <c r="H170" i="1"/>
  <c r="E169" i="1"/>
  <c r="E176" i="1"/>
  <c r="H176" i="1" s="1"/>
  <c r="H15" i="1"/>
  <c r="E14" i="1"/>
  <c r="H131" i="1"/>
  <c r="E130" i="1"/>
  <c r="H165" i="1"/>
  <c r="E164" i="1"/>
  <c r="H164" i="1" s="1"/>
  <c r="H185" i="1"/>
  <c r="E184" i="1"/>
  <c r="H201" i="1"/>
  <c r="E200" i="1"/>
  <c r="E236" i="1"/>
  <c r="H237" i="1"/>
  <c r="E240" i="1"/>
  <c r="H241" i="1"/>
  <c r="H95" i="1"/>
  <c r="E94" i="1"/>
  <c r="H67" i="1"/>
  <c r="E66" i="1"/>
  <c r="H66" i="1" s="1"/>
  <c r="H148" i="1"/>
  <c r="H152" i="1"/>
  <c r="H156" i="1"/>
  <c r="E160" i="1"/>
  <c r="H221" i="1"/>
  <c r="E220" i="1"/>
  <c r="H220" i="1" s="1"/>
  <c r="H25" i="1"/>
  <c r="H32" i="1"/>
  <c r="H39" i="1"/>
  <c r="H72" i="1"/>
  <c r="H103" i="1"/>
  <c r="E209" i="1"/>
  <c r="H209" i="1" s="1"/>
  <c r="E225" i="1"/>
  <c r="H225" i="1" s="1"/>
  <c r="H240" i="1" l="1"/>
  <c r="E239" i="1"/>
  <c r="H239" i="1" s="1"/>
  <c r="H160" i="1"/>
  <c r="E235" i="1"/>
  <c r="H236" i="1"/>
  <c r="E168" i="1"/>
  <c r="H168" i="1" s="1"/>
  <c r="H169" i="1"/>
  <c r="E215" i="1"/>
  <c r="H195" i="1"/>
  <c r="E194" i="1"/>
  <c r="H44" i="1"/>
  <c r="H125" i="1"/>
  <c r="E98" i="1"/>
  <c r="H98" i="1" s="1"/>
  <c r="H99" i="1"/>
  <c r="H200" i="1"/>
  <c r="E199" i="1"/>
  <c r="H199" i="1" s="1"/>
  <c r="E13" i="1"/>
  <c r="H14" i="1"/>
  <c r="H205" i="1"/>
  <c r="E204" i="1"/>
  <c r="H204" i="1" s="1"/>
  <c r="E188" i="1"/>
  <c r="H189" i="1"/>
  <c r="E88" i="1"/>
  <c r="H89" i="1"/>
  <c r="E19" i="1"/>
  <c r="H20" i="1"/>
  <c r="E49" i="1"/>
  <c r="H49" i="1" s="1"/>
  <c r="H50" i="1"/>
  <c r="H146" i="1"/>
  <c r="E93" i="1"/>
  <c r="H94" i="1"/>
  <c r="E183" i="1"/>
  <c r="H184" i="1"/>
  <c r="E129" i="1"/>
  <c r="H129" i="1" s="1"/>
  <c r="H130" i="1"/>
  <c r="E193" i="1" l="1"/>
  <c r="H193" i="1" s="1"/>
  <c r="H194" i="1"/>
  <c r="E92" i="1"/>
  <c r="H92" i="1" s="1"/>
  <c r="H93" i="1"/>
  <c r="E78" i="1"/>
  <c r="H78" i="1" s="1"/>
  <c r="H88" i="1"/>
  <c r="E124" i="1"/>
  <c r="H215" i="1"/>
  <c r="E214" i="1"/>
  <c r="H235" i="1"/>
  <c r="E234" i="1"/>
  <c r="E182" i="1"/>
  <c r="H183" i="1"/>
  <c r="E18" i="1"/>
  <c r="H18" i="1" s="1"/>
  <c r="H19" i="1"/>
  <c r="E187" i="1"/>
  <c r="H187" i="1" s="1"/>
  <c r="H188" i="1"/>
  <c r="E12" i="1"/>
  <c r="H13" i="1"/>
  <c r="E43" i="1"/>
  <c r="E159" i="1"/>
  <c r="H12" i="1" l="1"/>
  <c r="E11" i="1"/>
  <c r="H159" i="1"/>
  <c r="E151" i="1"/>
  <c r="E213" i="1"/>
  <c r="H213" i="1" s="1"/>
  <c r="H214" i="1"/>
  <c r="E42" i="1"/>
  <c r="H43" i="1"/>
  <c r="H182" i="1"/>
  <c r="E181" i="1"/>
  <c r="H234" i="1"/>
  <c r="E233" i="1"/>
  <c r="H233" i="1" s="1"/>
  <c r="H124" i="1"/>
  <c r="E110" i="1"/>
  <c r="H151" i="1" l="1"/>
  <c r="E145" i="1"/>
  <c r="H145" i="1" s="1"/>
  <c r="H42" i="1"/>
  <c r="E109" i="1"/>
  <c r="H109" i="1" s="1"/>
  <c r="H110" i="1"/>
  <c r="H181" i="1"/>
  <c r="E180" i="1"/>
  <c r="H180" i="1" s="1"/>
  <c r="H11" i="1"/>
  <c r="I10" i="1"/>
  <c r="E10" i="1"/>
  <c r="E41" i="1" l="1"/>
  <c r="H41" i="1" s="1"/>
  <c r="H10" i="1"/>
  <c r="I254" i="1"/>
  <c r="E254" i="1" l="1"/>
  <c r="E257" i="1" l="1"/>
  <c r="G256" i="1"/>
  <c r="F254" i="1"/>
  <c r="H254" i="1"/>
</calcChain>
</file>

<file path=xl/sharedStrings.xml><?xml version="1.0" encoding="utf-8"?>
<sst xmlns="http://schemas.openxmlformats.org/spreadsheetml/2006/main" count="704" uniqueCount="178">
  <si>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</si>
  <si>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2020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</si>
  <si>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</si>
  <si>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</si>
  <si>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</si>
  <si>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</si>
  <si>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</si>
  <si>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</si>
  <si>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</si>
  <si>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</si>
  <si>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</si>
  <si>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</si>
  <si>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</si>
  <si>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</si>
  <si>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</si>
  <si>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</si>
  <si>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</si>
  <si>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</si>
  <si>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</si>
  <si>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</si>
  <si>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</si>
  <si>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</si>
  <si>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</si>
  <si>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</si>
  <si>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</si>
  <si>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</si>
  <si>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</si>
  <si>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</si>
  <si>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</si>
  <si>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</si>
  <si>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</si>
  <si>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</si>
  <si>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</si>
  <si>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</si>
  <si>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</si>
  <si>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</si>
  <si>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</si>
  <si>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</si>
  <si>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</si>
  <si>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</si>
  <si>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</si>
  <si>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</si>
  <si>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</si>
  <si>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</si>
  <si>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</si>
  <si>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</si>
  <si>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</si>
  <si>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</si>
  <si>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</si>
  <si>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</si>
  <si>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</si>
  <si>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</si>
  <si>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</si>
  <si>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</si>
  <si>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</si>
  <si>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</si>
  <si>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</si>
  <si>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</si>
  <si>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</si>
  <si>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</si>
  <si>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</si>
  <si>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</si>
  <si>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</si>
  <si>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</si>
  <si>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</si>
  <si>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</si>
  <si>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</si>
  <si>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</si>
  <si>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</si>
  <si>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</si>
  <si>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</si>
  <si>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</si>
  <si>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</si>
  <si>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</si>
  <si>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</si>
  <si>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</si>
  <si>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</si>
  <si>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</si>
  <si>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</si>
  <si>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</si>
  <si>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</si>
  <si>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</si>
  <si>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</si>
  <si>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</si>
  <si>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</si>
  <si>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</si>
  <si>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</si>
  <si>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</si>
  <si>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</si>
  <si>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60001 01131</t>
  </si>
  <si>
    <t>Закупка товаров, работ и услуг для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</si>
  <si>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</si>
  <si>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60001 03133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</si>
  <si>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</si>
  <si>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60003 01151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</si>
  <si>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</si>
  <si>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60004 01161</t>
  </si>
  <si>
    <t>Обеспечение проектирования благоустройства при размещении элементов благоустройства</t>
  </si>
  <si>
    <t>60006 04135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</si>
  <si>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</si>
  <si>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</si>
  <si>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</si>
  <si>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</si>
  <si>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</si>
  <si>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</si>
  <si>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</si>
  <si>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</si>
  <si>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</si>
  <si>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</si>
  <si>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</si>
  <si>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</si>
  <si>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</si>
  <si>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</si>
  <si>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</si>
  <si>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</si>
  <si>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</si>
  <si>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</si>
  <si>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</si>
  <si>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</si>
  <si>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</si>
  <si>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</si>
  <si>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</si>
  <si>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</si>
  <si>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</si>
  <si>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</si>
  <si>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</si>
  <si>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</si>
  <si>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</si>
  <si>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</si>
  <si>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</si>
  <si>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</si>
  <si>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</si>
  <si>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</si>
  <si>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</si>
  <si>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</si>
  <si>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</si>
  <si>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</si>
  <si>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</si>
  <si>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</si>
  <si>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</si>
  <si>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</si>
  <si>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</si>
  <si>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</si>
  <si>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</si>
  <si>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</si>
  <si>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</si>
  <si>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</si>
  <si>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</si>
  <si>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</si>
  <si>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</si>
  <si>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</si>
  <si>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</si>
  <si>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</si>
  <si>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</si>
  <si>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</si>
  <si>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</si>
  <si>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</si>
  <si>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</si>
  <si>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</si>
  <si>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</si>
  <si>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</si>
  <si>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</si>
  <si>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</si>
  <si>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</si>
  <si>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</si>
  <si>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</si>
  <si>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</si>
  <si>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</si>
  <si>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</si>
  <si>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</si>
  <si>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</si>
  <si>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</si>
  <si>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</si>
  <si>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</si>
  <si>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</si>
  <si>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 (план)</t>
  </si>
  <si>
    <t>Доходы -расходы</t>
  </si>
  <si>
    <t>Приложение к постановлению местной администрации МО МО Автово от 2 июля 2020 года № 24/1-п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</si>
</sst>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2" fillId="0" borderId="0" xfId="2" applyFont="1" applyAlignment="1">
      <alignment horizontal="right"/>
    </xf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4" xfId="1" applyFont="1" applyBorder="1" applyAlignment="1">
      <alignment horizontal="left" vertical="center" wrapText="1"/>
    </xf>
    <xf numFmtId="165" fontId="4" fillId="0" borderId="5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166" fontId="4" fillId="0" borderId="3" xfId="1" applyNumberFormat="1" applyFont="1" applyBorder="1"/>
    <xf numFmtId="166" fontId="1" fillId="0" borderId="0" xfId="1" applyNumberFormat="1"/>
    <xf numFmtId="166" fontId="8" fillId="0" borderId="0" xfId="1" applyNumberFormat="1" applyFont="1"/>
    <xf numFmtId="0" fontId="4" fillId="0" borderId="6" xfId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4" fillId="0" borderId="4" xfId="1" applyFont="1" applyBorder="1"/>
    <xf numFmtId="0" fontId="4" fillId="0" borderId="3" xfId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6" fontId="2" fillId="0" borderId="3" xfId="1" applyNumberFormat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166" fontId="4" fillId="0" borderId="3" xfId="1" applyNumberFormat="1" applyFont="1" applyBorder="1" applyAlignment="1">
      <alignment wrapText="1"/>
    </xf>
    <xf numFmtId="0" fontId="1" fillId="0" borderId="0" xfId="1" applyAlignment="1">
      <alignment wrapText="1"/>
    </xf>
    <xf numFmtId="0" fontId="4" fillId="2" borderId="4" xfId="1" applyFont="1" applyFill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166" fontId="2" fillId="0" borderId="4" xfId="1" applyNumberFormat="1" applyFont="1" applyBorder="1"/>
    <xf numFmtId="0" fontId="2" fillId="0" borderId="4" xfId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166" fontId="4" fillId="2" borderId="3" xfId="1" applyNumberFormat="1" applyFont="1" applyFill="1" applyBorder="1"/>
    <xf numFmtId="0" fontId="2" fillId="0" borderId="8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167" fontId="4" fillId="0" borderId="4" xfId="1" applyNumberFormat="1" applyFont="1" applyBorder="1"/>
    <xf numFmtId="166" fontId="4" fillId="0" borderId="4" xfId="1" applyNumberFormat="1" applyFont="1" applyBorder="1"/>
    <xf numFmtId="0" fontId="4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 vertical="center"/>
    </xf>
    <xf numFmtId="0" fontId="2" fillId="0" borderId="4" xfId="1" applyFont="1" applyBorder="1"/>
    <xf numFmtId="4" fontId="4" fillId="0" borderId="3" xfId="1" applyNumberFormat="1" applyFont="1" applyBorder="1"/>
    <xf numFmtId="0" fontId="2" fillId="0" borderId="6" xfId="1" applyFont="1" applyBorder="1"/>
    <xf numFmtId="0" fontId="9" fillId="0" borderId="0" xfId="0" applyFont="1" applyAlignment="1">
      <alignment wrapText="1"/>
    </xf>
    <xf numFmtId="0" fontId="4" fillId="0" borderId="6" xfId="1" applyFont="1" applyBorder="1"/>
    <xf numFmtId="4" fontId="2" fillId="0" borderId="3" xfId="1" applyNumberFormat="1" applyFont="1" applyBorder="1"/>
    <xf numFmtId="0" fontId="9" fillId="0" borderId="4" xfId="0" applyFont="1" applyBorder="1"/>
    <xf numFmtId="166" fontId="4" fillId="0" borderId="4" xfId="1" applyNumberFormat="1" applyFont="1" applyBorder="1" applyAlignment="1">
      <alignment horizontal="right"/>
    </xf>
    <xf numFmtId="4" fontId="4" fillId="0" borderId="4" xfId="1" applyNumberFormat="1" applyFont="1" applyBorder="1"/>
    <xf numFmtId="166" fontId="2" fillId="2" borderId="4" xfId="1" applyNumberFormat="1" applyFont="1" applyFill="1" applyBorder="1" applyAlignment="1">
      <alignment horizontal="right"/>
    </xf>
    <xf numFmtId="4" fontId="2" fillId="0" borderId="4" xfId="1" applyNumberFormat="1" applyFont="1" applyBorder="1"/>
    <xf numFmtId="49" fontId="2" fillId="0" borderId="5" xfId="1" applyNumberFormat="1" applyFont="1" applyBorder="1" applyAlignment="1">
      <alignment horizontal="center"/>
    </xf>
    <xf numFmtId="4" fontId="2" fillId="0" borderId="0" xfId="1" applyNumberFormat="1" applyFont="1"/>
    <xf numFmtId="49" fontId="4" fillId="0" borderId="5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4" xfId="1" applyNumberFormat="1" applyFont="1" applyBorder="1" applyAlignment="1">
      <alignment horizontal="left" vertical="center" wrapText="1"/>
    </xf>
    <xf numFmtId="0" fontId="4" fillId="2" borderId="4" xfId="1" applyFont="1" applyFill="1" applyBorder="1"/>
    <xf numFmtId="49" fontId="4" fillId="0" borderId="6" xfId="4" applyNumberFormat="1" applyFont="1" applyBorder="1" applyAlignment="1">
      <alignment horizontal="center"/>
    </xf>
    <xf numFmtId="49" fontId="4" fillId="0" borderId="6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166" fontId="4" fillId="0" borderId="3" xfId="5" applyNumberFormat="1" applyFont="1" applyBorder="1"/>
    <xf numFmtId="49" fontId="2" fillId="0" borderId="8" xfId="5" applyNumberFormat="1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166" fontId="2" fillId="0" borderId="4" xfId="5" applyNumberFormat="1" applyFont="1" applyBorder="1"/>
    <xf numFmtId="166" fontId="2" fillId="0" borderId="3" xfId="5" applyNumberFormat="1" applyFont="1" applyBorder="1"/>
    <xf numFmtId="49" fontId="2" fillId="0" borderId="6" xfId="5" applyNumberFormat="1" applyFont="1" applyBorder="1" applyAlignment="1">
      <alignment horizontal="center"/>
    </xf>
    <xf numFmtId="0" fontId="2" fillId="0" borderId="4" xfId="5" applyFont="1" applyBorder="1" applyAlignment="1">
      <alignment horizontal="left" vertical="center"/>
    </xf>
    <xf numFmtId="0" fontId="1" fillId="3" borderId="0" xfId="1" applyFill="1"/>
    <xf numFmtId="0" fontId="4" fillId="0" borderId="4" xfId="1" applyFont="1" applyBorder="1" applyAlignment="1">
      <alignment vertical="center" wrapText="1"/>
    </xf>
    <xf numFmtId="0" fontId="2" fillId="2" borderId="4" xfId="1" applyFont="1" applyFill="1" applyBorder="1"/>
    <xf numFmtId="166" fontId="2" fillId="2" borderId="3" xfId="1" applyNumberFormat="1" applyFont="1" applyFill="1" applyBorder="1"/>
    <xf numFmtId="166" fontId="4" fillId="2" borderId="4" xfId="1" applyNumberFormat="1" applyFont="1" applyFill="1" applyBorder="1"/>
    <xf numFmtId="49" fontId="2" fillId="2" borderId="4" xfId="1" applyNumberFormat="1" applyFont="1" applyFill="1" applyBorder="1" applyAlignment="1">
      <alignment horizontal="center"/>
    </xf>
    <xf numFmtId="166" fontId="2" fillId="2" borderId="4" xfId="1" applyNumberFormat="1" applyFont="1" applyFill="1" applyBorder="1"/>
    <xf numFmtId="0" fontId="4" fillId="0" borderId="4" xfId="5" applyFont="1" applyBorder="1" applyAlignment="1">
      <alignment horizontal="left" vertical="center"/>
    </xf>
    <xf numFmtId="0" fontId="4" fillId="0" borderId="9" xfId="5" applyFont="1" applyBorder="1" applyAlignment="1">
      <alignment horizontal="left" vertical="center"/>
    </xf>
    <xf numFmtId="0" fontId="4" fillId="0" borderId="9" xfId="5" applyFont="1" applyBorder="1" applyAlignment="1">
      <alignment vertical="center" wrapText="1"/>
    </xf>
    <xf numFmtId="49" fontId="4" fillId="0" borderId="4" xfId="5" applyNumberFormat="1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166" fontId="4" fillId="0" borderId="4" xfId="5" applyNumberFormat="1" applyFont="1" applyBorder="1"/>
    <xf numFmtId="0" fontId="4" fillId="0" borderId="4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/>
    </xf>
    <xf numFmtId="49" fontId="4" fillId="0" borderId="4" xfId="1" applyNumberFormat="1" applyFont="1" applyBorder="1"/>
    <xf numFmtId="0" fontId="4" fillId="4" borderId="4" xfId="1" applyFont="1" applyFill="1" applyBorder="1"/>
    <xf numFmtId="49" fontId="2" fillId="4" borderId="4" xfId="1" applyNumberFormat="1" applyFont="1" applyFill="1" applyBorder="1" applyAlignment="1">
      <alignment horizontal="center"/>
    </xf>
    <xf numFmtId="167" fontId="4" fillId="4" borderId="4" xfId="1" applyNumberFormat="1" applyFont="1" applyFill="1" applyBorder="1"/>
    <xf numFmtId="166" fontId="4" fillId="4" borderId="4" xfId="1" applyNumberFormat="1" applyFont="1" applyFill="1" applyBorder="1"/>
    <xf numFmtId="0" fontId="11" fillId="0" borderId="11" xfId="1" applyFont="1" applyBorder="1"/>
    <xf numFmtId="49" fontId="11" fillId="0" borderId="11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4" fontId="11" fillId="0" borderId="0" xfId="1" applyNumberFormat="1" applyFont="1"/>
    <xf numFmtId="0" fontId="7" fillId="0" borderId="0" xfId="1" applyFont="1"/>
    <xf numFmtId="49" fontId="12" fillId="0" borderId="0" xfId="1" applyNumberFormat="1" applyFont="1" applyAlignment="1">
      <alignment horizontal="center"/>
    </xf>
    <xf numFmtId="49" fontId="12" fillId="0" borderId="0" xfId="1" applyNumberFormat="1" applyFont="1"/>
    <xf numFmtId="0" fontId="12" fillId="0" borderId="0" xfId="1" applyFont="1"/>
    <xf numFmtId="166" fontId="7" fillId="2" borderId="7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/>
    <xf numFmtId="166" fontId="13" fillId="5" borderId="12" xfId="1" applyNumberFormat="1" applyFont="1" applyFill="1" applyBorder="1"/>
    <xf numFmtId="0" fontId="11" fillId="6" borderId="0" xfId="1" applyFont="1" applyFill="1"/>
    <xf numFmtId="1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7" fontId="12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</cellXfs>
  <cellStyles count="6">
    <cellStyle name="Обычный" xfId="0" builtinId="0"/>
    <cellStyle name="Обычный 2" xfId="2" xr:uid="{4188986E-3717-4A5E-AD75-4EC0D15D6AB2}"/>
    <cellStyle name="Обычный 8" xfId="1" xr:uid="{E6F3C0E3-F17C-4B0B-B1B4-20DB68E77CCC}"/>
    <cellStyle name="Обычный 9 2" xfId="5" xr:uid="{5B66098D-B0FC-4A41-A1BA-C6BA2D725EB6}"/>
    <cellStyle name="Финансовый 2" xfId="3" xr:uid="{BB676A0A-7479-43F3-90F0-11BF4EBC0A7A}"/>
    <cellStyle name="Финансовый 3 2" xfId="4" xr:uid="{1448FFF0-7A3D-4B88-91FC-ACEB8B23A8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0;&#1086;&#1087;&#1080;&#1103;%20&#1057;&#1074;&#1086;&#1076;&#1085;&#1072;&#1103;%20&#1041;&#1056;.%20&#1041;&#1102;&#1076;&#1078;&#1077;&#1090;&#1085;&#1072;&#1103;%20&#1088;&#1086;&#1089;&#1087;&#1080;&#1089;&#1100;%20&#1085;&#1072;%202020%20&#1075;&#1086;&#1076;%20_&#1056;&#1045;_1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2020 (2)"/>
      <sheetName val="БР_МС 2020"/>
      <sheetName val="БР _МА 2020"/>
    </sheetNames>
    <sheetDataSet>
      <sheetData sheetId="0" refreshError="1"/>
      <sheetData sheetId="1" refreshError="1">
        <row r="10">
          <cell r="F10">
            <v>5761.9000000000005</v>
          </cell>
        </row>
        <row r="11">
          <cell r="F11">
            <v>5761.9000000000005</v>
          </cell>
        </row>
        <row r="12">
          <cell r="F12">
            <v>1327.8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4338.1000000000004</v>
          </cell>
        </row>
        <row r="23">
          <cell r="F23">
            <v>304.60000000000002</v>
          </cell>
        </row>
        <row r="24">
          <cell r="F24">
            <v>304.60000000000002</v>
          </cell>
        </row>
        <row r="25">
          <cell r="F25">
            <v>304.60000000000002</v>
          </cell>
        </row>
        <row r="29">
          <cell r="F29">
            <v>4033.5</v>
          </cell>
        </row>
        <row r="30">
          <cell r="F30">
            <v>2257</v>
          </cell>
        </row>
        <row r="31">
          <cell r="F31">
            <v>2257</v>
          </cell>
        </row>
        <row r="38">
          <cell r="F38">
            <v>1767.4</v>
          </cell>
        </row>
        <row r="39">
          <cell r="F39">
            <v>1767.4</v>
          </cell>
        </row>
        <row r="53">
          <cell r="F53">
            <v>9.1</v>
          </cell>
        </row>
        <row r="54">
          <cell r="F54">
            <v>9.1</v>
          </cell>
        </row>
        <row r="64">
          <cell r="F64">
            <v>96</v>
          </cell>
        </row>
        <row r="65">
          <cell r="F65">
            <v>96</v>
          </cell>
        </row>
        <row r="66">
          <cell r="F66">
            <v>96</v>
          </cell>
        </row>
        <row r="67">
          <cell r="F67">
            <v>96</v>
          </cell>
        </row>
        <row r="71">
          <cell r="F71">
            <v>5761.9000000000005</v>
          </cell>
        </row>
      </sheetData>
      <sheetData sheetId="2" refreshError="1">
        <row r="10">
          <cell r="F10">
            <v>87843.1</v>
          </cell>
        </row>
        <row r="11">
          <cell r="F11">
            <v>15106.499999999998</v>
          </cell>
        </row>
        <row r="12">
          <cell r="F12">
            <v>14718.999999999998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10698.899999999998</v>
          </cell>
        </row>
        <row r="23">
          <cell r="F23">
            <v>9263.5999999999985</v>
          </cell>
        </row>
        <row r="24">
          <cell r="F24">
            <v>9263.5999999999985</v>
          </cell>
        </row>
        <row r="33">
          <cell r="F33">
            <v>1433.2999999999997</v>
          </cell>
        </row>
        <row r="34">
          <cell r="F34">
            <v>1433.2999999999997</v>
          </cell>
        </row>
        <row r="47">
          <cell r="F47">
            <v>2</v>
          </cell>
        </row>
        <row r="48">
          <cell r="F48">
            <v>2</v>
          </cell>
        </row>
        <row r="58">
          <cell r="F58">
            <v>798.59999999999991</v>
          </cell>
        </row>
        <row r="59">
          <cell r="F59">
            <v>798.59999999999991</v>
          </cell>
        </row>
        <row r="66">
          <cell r="F66">
            <v>1893.7</v>
          </cell>
        </row>
        <row r="67">
          <cell r="F67">
            <v>1756.9</v>
          </cell>
        </row>
        <row r="68">
          <cell r="F68">
            <v>1756.9</v>
          </cell>
        </row>
        <row r="77">
          <cell r="F77">
            <v>136.80000000000001</v>
          </cell>
        </row>
        <row r="78">
          <cell r="F78">
            <v>136.80000000000001</v>
          </cell>
        </row>
        <row r="87">
          <cell r="F87">
            <v>30</v>
          </cell>
        </row>
        <row r="88">
          <cell r="F88">
            <v>30</v>
          </cell>
        </row>
        <row r="89">
          <cell r="F89">
            <v>30</v>
          </cell>
        </row>
        <row r="90">
          <cell r="F90">
            <v>30</v>
          </cell>
        </row>
        <row r="93">
          <cell r="F93">
            <v>357.5</v>
          </cell>
        </row>
        <row r="94">
          <cell r="F94">
            <v>200</v>
          </cell>
        </row>
        <row r="95">
          <cell r="F95">
            <v>200</v>
          </cell>
        </row>
        <row r="96">
          <cell r="F96">
            <v>200</v>
          </cell>
        </row>
        <row r="97">
          <cell r="F97">
            <v>200</v>
          </cell>
        </row>
        <row r="101">
          <cell r="F101">
            <v>150</v>
          </cell>
        </row>
        <row r="102">
          <cell r="F102">
            <v>150</v>
          </cell>
        </row>
        <row r="103">
          <cell r="F103">
            <v>150</v>
          </cell>
        </row>
        <row r="107">
          <cell r="F107">
            <v>7.5</v>
          </cell>
        </row>
        <row r="108">
          <cell r="F108">
            <v>7.5</v>
          </cell>
        </row>
        <row r="109">
          <cell r="F109">
            <v>7.5</v>
          </cell>
        </row>
        <row r="114">
          <cell r="F114">
            <v>150</v>
          </cell>
        </row>
        <row r="115">
          <cell r="F115">
            <v>150</v>
          </cell>
        </row>
        <row r="116">
          <cell r="F116">
            <v>150</v>
          </cell>
        </row>
        <row r="117">
          <cell r="F117">
            <v>150</v>
          </cell>
        </row>
        <row r="118">
          <cell r="F118">
            <v>150</v>
          </cell>
        </row>
        <row r="126">
          <cell r="F126">
            <v>726.2</v>
          </cell>
        </row>
        <row r="127">
          <cell r="F127">
            <v>726.2</v>
          </cell>
        </row>
        <row r="128">
          <cell r="F128">
            <v>726.2</v>
          </cell>
        </row>
        <row r="129">
          <cell r="F129">
            <v>726.2</v>
          </cell>
        </row>
        <row r="130">
          <cell r="F130">
            <v>621</v>
          </cell>
        </row>
        <row r="131">
          <cell r="F131">
            <v>621</v>
          </cell>
        </row>
        <row r="138">
          <cell r="F138">
            <v>105.2</v>
          </cell>
        </row>
        <row r="139">
          <cell r="F139">
            <v>105.2</v>
          </cell>
        </row>
        <row r="150">
          <cell r="F150">
            <v>31924.2</v>
          </cell>
        </row>
        <row r="151">
          <cell r="F151">
            <v>31924.2</v>
          </cell>
        </row>
        <row r="152">
          <cell r="F152">
            <v>9240.7000000000007</v>
          </cell>
        </row>
        <row r="154">
          <cell r="F154">
            <v>8353.1</v>
          </cell>
        </row>
        <row r="155">
          <cell r="F155">
            <v>8353.1</v>
          </cell>
        </row>
        <row r="162">
          <cell r="F162">
            <v>885.59999999999991</v>
          </cell>
        </row>
        <row r="163">
          <cell r="F163">
            <v>885.59999999999991</v>
          </cell>
        </row>
        <row r="173">
          <cell r="F173">
            <v>2</v>
          </cell>
        </row>
        <row r="174">
          <cell r="F174">
            <v>2</v>
          </cell>
        </row>
        <row r="184">
          <cell r="F184">
            <v>22683.5</v>
          </cell>
        </row>
        <row r="185">
          <cell r="F185">
            <v>3500</v>
          </cell>
        </row>
        <row r="186">
          <cell r="F186">
            <v>3500</v>
          </cell>
        </row>
        <row r="187">
          <cell r="F187">
            <v>3500</v>
          </cell>
        </row>
        <row r="191">
          <cell r="F191">
            <v>1400</v>
          </cell>
        </row>
        <row r="192">
          <cell r="F192">
            <v>1400</v>
          </cell>
        </row>
        <row r="193">
          <cell r="F193">
            <v>1400</v>
          </cell>
        </row>
        <row r="200">
          <cell r="F200">
            <v>12650</v>
          </cell>
        </row>
        <row r="201">
          <cell r="F201">
            <v>12650</v>
          </cell>
        </row>
        <row r="202">
          <cell r="F202">
            <v>12650</v>
          </cell>
        </row>
        <row r="208">
          <cell r="F208">
            <v>4833.5</v>
          </cell>
        </row>
        <row r="209">
          <cell r="F209">
            <v>4833.5</v>
          </cell>
        </row>
        <row r="210">
          <cell r="F210">
            <v>4833.5</v>
          </cell>
        </row>
        <row r="220">
          <cell r="F220">
            <v>300</v>
          </cell>
        </row>
        <row r="221">
          <cell r="F221">
            <v>300</v>
          </cell>
        </row>
        <row r="222">
          <cell r="F222">
            <v>300</v>
          </cell>
        </row>
        <row r="226">
          <cell r="F226">
            <v>1492.8</v>
          </cell>
        </row>
        <row r="227">
          <cell r="F227">
            <v>127.8</v>
          </cell>
        </row>
        <row r="229">
          <cell r="F229">
            <v>127.8</v>
          </cell>
        </row>
        <row r="230">
          <cell r="F230">
            <v>127.8</v>
          </cell>
        </row>
        <row r="234">
          <cell r="F234">
            <v>1365</v>
          </cell>
        </row>
        <row r="235">
          <cell r="F235">
            <v>100</v>
          </cell>
        </row>
        <row r="236">
          <cell r="F236">
            <v>100</v>
          </cell>
        </row>
        <row r="237">
          <cell r="F237">
            <v>100</v>
          </cell>
        </row>
        <row r="241">
          <cell r="F241">
            <v>743</v>
          </cell>
        </row>
        <row r="242">
          <cell r="F242">
            <v>743</v>
          </cell>
        </row>
        <row r="243">
          <cell r="F243">
            <v>743</v>
          </cell>
        </row>
        <row r="254">
          <cell r="F254">
            <v>522</v>
          </cell>
        </row>
        <row r="255">
          <cell r="F255">
            <v>24</v>
          </cell>
        </row>
        <row r="256">
          <cell r="F256">
            <v>24</v>
          </cell>
        </row>
        <row r="257">
          <cell r="F257">
            <v>24</v>
          </cell>
        </row>
        <row r="261">
          <cell r="F261">
            <v>160</v>
          </cell>
        </row>
        <row r="262">
          <cell r="F262">
            <v>160</v>
          </cell>
        </row>
        <row r="263">
          <cell r="F263">
            <v>160</v>
          </cell>
        </row>
        <row r="270">
          <cell r="F270">
            <v>290</v>
          </cell>
        </row>
        <row r="271">
          <cell r="F271">
            <v>290</v>
          </cell>
        </row>
        <row r="272">
          <cell r="F272">
            <v>290</v>
          </cell>
        </row>
        <row r="291">
          <cell r="F291">
            <v>8636</v>
          </cell>
        </row>
        <row r="292">
          <cell r="F292">
            <v>5464</v>
          </cell>
        </row>
        <row r="293">
          <cell r="F293">
            <v>5464</v>
          </cell>
        </row>
        <row r="294">
          <cell r="F294">
            <v>5464</v>
          </cell>
        </row>
        <row r="295">
          <cell r="F295">
            <v>5464</v>
          </cell>
        </row>
        <row r="296">
          <cell r="F296">
            <v>5464</v>
          </cell>
        </row>
        <row r="303">
          <cell r="F303">
            <v>3172</v>
          </cell>
        </row>
        <row r="304">
          <cell r="F304">
            <v>3172</v>
          </cell>
        </row>
        <row r="305">
          <cell r="F305">
            <v>3172</v>
          </cell>
        </row>
        <row r="306">
          <cell r="F306">
            <v>3172</v>
          </cell>
        </row>
        <row r="307">
          <cell r="F307">
            <v>3172</v>
          </cell>
        </row>
        <row r="317">
          <cell r="F317">
            <v>13050.9</v>
          </cell>
        </row>
        <row r="318">
          <cell r="F318">
            <v>242.1</v>
          </cell>
        </row>
        <row r="319">
          <cell r="F319">
            <v>242.1</v>
          </cell>
        </row>
        <row r="320">
          <cell r="F320">
            <v>242.1</v>
          </cell>
        </row>
        <row r="321">
          <cell r="F321">
            <v>242.1</v>
          </cell>
        </row>
        <row r="325">
          <cell r="F325">
            <v>2145</v>
          </cell>
        </row>
        <row r="326">
          <cell r="F326">
            <v>2145</v>
          </cell>
        </row>
        <row r="327">
          <cell r="F327">
            <v>2145</v>
          </cell>
        </row>
        <row r="328">
          <cell r="F328">
            <v>2145</v>
          </cell>
        </row>
        <row r="332">
          <cell r="F332">
            <v>10663.8</v>
          </cell>
        </row>
        <row r="333">
          <cell r="F333">
            <v>6797.5</v>
          </cell>
        </row>
        <row r="334">
          <cell r="F334">
            <v>6797.5</v>
          </cell>
        </row>
        <row r="335">
          <cell r="F335">
            <v>6797.5</v>
          </cell>
        </row>
        <row r="339">
          <cell r="F339">
            <v>3866.3</v>
          </cell>
        </row>
        <row r="340">
          <cell r="F340">
            <v>3866.3</v>
          </cell>
        </row>
        <row r="341">
          <cell r="F341">
            <v>3866.3</v>
          </cell>
        </row>
        <row r="345">
          <cell r="F345">
            <v>12238.3</v>
          </cell>
        </row>
        <row r="346">
          <cell r="F346">
            <v>12238.3</v>
          </cell>
        </row>
        <row r="347">
          <cell r="F347">
            <v>12238.3</v>
          </cell>
        </row>
        <row r="348">
          <cell r="F348">
            <v>576</v>
          </cell>
        </row>
        <row r="349">
          <cell r="F349">
            <v>576</v>
          </cell>
        </row>
        <row r="350">
          <cell r="F350">
            <v>576</v>
          </cell>
        </row>
        <row r="357">
          <cell r="F357">
            <v>11662.3</v>
          </cell>
        </row>
        <row r="358">
          <cell r="F358">
            <v>9262.2999999999993</v>
          </cell>
        </row>
        <row r="359">
          <cell r="F359">
            <v>9262.2999999999993</v>
          </cell>
        </row>
        <row r="368">
          <cell r="F368">
            <v>2398</v>
          </cell>
        </row>
        <row r="369">
          <cell r="F369">
            <v>2398</v>
          </cell>
        </row>
        <row r="391">
          <cell r="F391">
            <v>4518.2</v>
          </cell>
        </row>
        <row r="392">
          <cell r="F392">
            <v>1980.5</v>
          </cell>
        </row>
        <row r="393">
          <cell r="F393">
            <v>1980.5</v>
          </cell>
        </row>
        <row r="394">
          <cell r="F394">
            <v>1980.5</v>
          </cell>
        </row>
        <row r="395">
          <cell r="F395">
            <v>1980.5</v>
          </cell>
        </row>
        <row r="399">
          <cell r="F399">
            <v>2537.6999999999998</v>
          </cell>
        </row>
        <row r="400">
          <cell r="F400">
            <v>2537.6999999999998</v>
          </cell>
        </row>
        <row r="401">
          <cell r="F401">
            <v>2537.6999999999998</v>
          </cell>
        </row>
        <row r="402">
          <cell r="F402">
            <v>2466</v>
          </cell>
        </row>
        <row r="403">
          <cell r="F403">
            <v>2466</v>
          </cell>
        </row>
        <row r="410">
          <cell r="F410">
            <v>70.699999999999989</v>
          </cell>
        </row>
        <row r="411">
          <cell r="F411">
            <v>70.699999999999989</v>
          </cell>
        </row>
        <row r="419">
          <cell r="F419">
            <v>1</v>
          </cell>
        </row>
        <row r="420">
          <cell r="F420">
            <v>1</v>
          </cell>
        </row>
        <row r="427">
          <cell r="F427">
            <v>87843.1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BD80-3F64-4DD3-BAFF-67829A16AAEF}">
  <sheetPr>
    <tabColor theme="5" tint="0.59999389629810485"/>
  </sheetPr>
  <dimension ref="A1:N300"/>
  <sheetViews>
    <sheetView tabSelected="1" view="pageBreakPreview" zoomScale="120" zoomScaleNormal="120" zoomScaleSheetLayoutView="120" workbookViewId="0">
      <selection activeCell="A4" sqref="A4:E4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2.42578125" style="2" customWidth="1"/>
    <col min="5" max="5" width="14" style="2" customWidth="1"/>
    <col min="6" max="6" width="9.140625" style="2" hidden="1" customWidth="1"/>
    <col min="7" max="7" width="10.28515625" style="2" hidden="1" customWidth="1"/>
    <col min="8" max="8" width="12.42578125" style="2" hidden="1" customWidth="1"/>
    <col min="9" max="9" width="14.42578125" style="2" customWidth="1"/>
    <col min="10" max="254" width="9.140625" style="2" customWidth="1"/>
    <col min="255" max="16384" width="96.85546875" style="2"/>
  </cols>
  <sheetData>
    <row r="1" spans="1:9" ht="18.75" x14ac:dyDescent="0.3">
      <c r="A1" s="138" t="s">
        <v>177</v>
      </c>
      <c r="B1" s="138"/>
      <c r="C1" s="138"/>
      <c r="D1" s="138"/>
      <c r="E1" s="138"/>
      <c r="F1" s="1"/>
    </row>
    <row r="2" spans="1:9" ht="19.5" customHeight="1" x14ac:dyDescent="0.3">
      <c r="A2" s="138" t="s">
        <v>0</v>
      </c>
      <c r="B2" s="138"/>
      <c r="C2" s="138"/>
      <c r="D2" s="138"/>
      <c r="E2" s="138"/>
    </row>
    <row r="3" spans="1:9" ht="21" customHeight="1" x14ac:dyDescent="0.3">
      <c r="A3" s="139"/>
      <c r="B3" s="139"/>
      <c r="C3" s="139"/>
      <c r="D3" s="139"/>
      <c r="E3" s="139"/>
    </row>
    <row r="4" spans="1:9" ht="40.5" customHeight="1" x14ac:dyDescent="0.3">
      <c r="A4" s="140" t="s">
        <v>1</v>
      </c>
      <c r="B4" s="140"/>
      <c r="C4" s="140"/>
      <c r="D4" s="140"/>
      <c r="E4" s="140"/>
    </row>
    <row r="5" spans="1:9" ht="39" customHeight="1" x14ac:dyDescent="0.3">
      <c r="A5" s="141"/>
      <c r="B5" s="141"/>
      <c r="C5" s="141"/>
      <c r="D5" s="141"/>
      <c r="E5" s="141"/>
      <c r="F5" s="141"/>
    </row>
    <row r="6" spans="1:9" ht="36" customHeight="1" x14ac:dyDescent="0.3">
      <c r="A6" s="142" t="s">
        <v>2</v>
      </c>
      <c r="B6" s="142"/>
      <c r="C6" s="142"/>
      <c r="D6" s="142"/>
      <c r="E6" s="142"/>
    </row>
    <row r="7" spans="1:9" ht="21.75" customHeight="1" x14ac:dyDescent="0.3">
      <c r="A7" s="3"/>
      <c r="B7" s="3"/>
      <c r="C7" s="3"/>
      <c r="D7" s="3"/>
      <c r="E7" s="3"/>
    </row>
    <row r="8" spans="1:9" x14ac:dyDescent="0.2">
      <c r="A8" s="133" t="s">
        <v>3</v>
      </c>
      <c r="B8" s="135" t="s">
        <v>4</v>
      </c>
      <c r="C8" s="135" t="s">
        <v>5</v>
      </c>
      <c r="D8" s="135" t="s">
        <v>6</v>
      </c>
      <c r="E8" s="135" t="s">
        <v>7</v>
      </c>
    </row>
    <row r="9" spans="1:9" ht="84.75" customHeight="1" x14ac:dyDescent="0.2">
      <c r="A9" s="134"/>
      <c r="B9" s="136"/>
      <c r="C9" s="137"/>
      <c r="D9" s="137"/>
      <c r="E9" s="137"/>
    </row>
    <row r="10" spans="1:9" ht="60.75" x14ac:dyDescent="0.3">
      <c r="A10" s="4" t="s">
        <v>8</v>
      </c>
      <c r="B10" s="5"/>
      <c r="C10" s="6"/>
      <c r="D10" s="7"/>
      <c r="E10" s="8">
        <f>E11</f>
        <v>5761.9000000000005</v>
      </c>
      <c r="F10" s="9"/>
      <c r="G10" s="10">
        <f>'[1]БР_МС 2020'!F10</f>
        <v>5761.9000000000005</v>
      </c>
      <c r="H10" s="9">
        <f>E10-G10</f>
        <v>0</v>
      </c>
      <c r="I10" s="9">
        <f>E11+E44+E49+E62</f>
        <v>17710.5</v>
      </c>
    </row>
    <row r="11" spans="1:9" ht="18.75" x14ac:dyDescent="0.3">
      <c r="A11" s="11" t="s">
        <v>9</v>
      </c>
      <c r="B11" s="12" t="s">
        <v>10</v>
      </c>
      <c r="C11" s="13"/>
      <c r="D11" s="7"/>
      <c r="E11" s="8">
        <f>E12+E18+E36</f>
        <v>5761.9000000000005</v>
      </c>
      <c r="F11" s="9"/>
      <c r="G11" s="10">
        <f>'[1]БР_МС 2020'!F11</f>
        <v>5761.9000000000005</v>
      </c>
      <c r="H11" s="9">
        <f t="shared" ref="H11:H39" si="0">E11-G11</f>
        <v>0</v>
      </c>
    </row>
    <row r="12" spans="1:9" ht="37.5" x14ac:dyDescent="0.3">
      <c r="A12" s="14" t="s">
        <v>11</v>
      </c>
      <c r="B12" s="15" t="s">
        <v>12</v>
      </c>
      <c r="C12" s="16"/>
      <c r="D12" s="17"/>
      <c r="E12" s="8">
        <f>E13</f>
        <v>1327.8</v>
      </c>
      <c r="F12" s="9"/>
      <c r="G12" s="10">
        <f>'[1]БР_МС 2020'!F12</f>
        <v>1327.8</v>
      </c>
      <c r="H12" s="9">
        <f t="shared" si="0"/>
        <v>0</v>
      </c>
    </row>
    <row r="13" spans="1:9" ht="18.75" x14ac:dyDescent="0.3">
      <c r="A13" s="18" t="s">
        <v>13</v>
      </c>
      <c r="B13" s="19" t="s">
        <v>12</v>
      </c>
      <c r="C13" s="19" t="s">
        <v>14</v>
      </c>
      <c r="D13" s="17"/>
      <c r="E13" s="8">
        <f>E14</f>
        <v>1327.8</v>
      </c>
      <c r="F13" s="9"/>
      <c r="G13" s="10">
        <f>'[1]БР_МС 2020'!F13</f>
        <v>1327.8</v>
      </c>
      <c r="H13" s="9">
        <f t="shared" si="0"/>
        <v>0</v>
      </c>
    </row>
    <row r="14" spans="1:9" ht="75" x14ac:dyDescent="0.3">
      <c r="A14" s="20" t="s">
        <v>15</v>
      </c>
      <c r="B14" s="21" t="s">
        <v>12</v>
      </c>
      <c r="C14" s="21" t="s">
        <v>14</v>
      </c>
      <c r="D14" s="22">
        <v>100</v>
      </c>
      <c r="E14" s="23">
        <f>E15</f>
        <v>1327.8</v>
      </c>
      <c r="F14" s="9"/>
      <c r="G14" s="10">
        <f>'[1]БР_МС 2020'!F14</f>
        <v>1327.8</v>
      </c>
      <c r="H14" s="9">
        <f t="shared" si="0"/>
        <v>0</v>
      </c>
    </row>
    <row r="15" spans="1:9" ht="37.5" x14ac:dyDescent="0.3">
      <c r="A15" s="24" t="s">
        <v>16</v>
      </c>
      <c r="B15" s="21" t="s">
        <v>12</v>
      </c>
      <c r="C15" s="21" t="s">
        <v>14</v>
      </c>
      <c r="D15" s="22">
        <v>120</v>
      </c>
      <c r="E15" s="23">
        <f>E16+E17</f>
        <v>1327.8</v>
      </c>
      <c r="F15" s="9"/>
      <c r="G15" s="10">
        <f>'[1]БР_МС 2020'!F15</f>
        <v>1327.8</v>
      </c>
      <c r="H15" s="9">
        <f t="shared" si="0"/>
        <v>0</v>
      </c>
    </row>
    <row r="16" spans="1:9" ht="18.75" x14ac:dyDescent="0.3">
      <c r="A16" s="25" t="s">
        <v>17</v>
      </c>
      <c r="B16" s="26" t="s">
        <v>12</v>
      </c>
      <c r="C16" s="21" t="s">
        <v>14</v>
      </c>
      <c r="D16" s="22">
        <v>121</v>
      </c>
      <c r="E16" s="23">
        <v>1022.3</v>
      </c>
      <c r="F16" s="9"/>
      <c r="G16" s="10"/>
      <c r="H16" s="9"/>
    </row>
    <row r="17" spans="1:8" ht="56.25" x14ac:dyDescent="0.3">
      <c r="A17" s="24" t="s">
        <v>18</v>
      </c>
      <c r="B17" s="26" t="s">
        <v>12</v>
      </c>
      <c r="C17" s="21" t="s">
        <v>14</v>
      </c>
      <c r="D17" s="22">
        <v>129</v>
      </c>
      <c r="E17" s="23">
        <v>305.5</v>
      </c>
      <c r="F17" s="9"/>
      <c r="G17" s="10"/>
      <c r="H17" s="9"/>
    </row>
    <row r="18" spans="1:8" s="31" customFormat="1" ht="56.25" x14ac:dyDescent="0.3">
      <c r="A18" s="27" t="s">
        <v>19</v>
      </c>
      <c r="B18" s="28" t="s">
        <v>20</v>
      </c>
      <c r="C18" s="28"/>
      <c r="D18" s="29"/>
      <c r="E18" s="30">
        <f>E19+E23</f>
        <v>4338.1000000000004</v>
      </c>
      <c r="F18" s="9"/>
      <c r="G18" s="10">
        <f>'[1]БР_МС 2020'!F22</f>
        <v>4338.1000000000004</v>
      </c>
      <c r="H18" s="9">
        <f t="shared" si="0"/>
        <v>0</v>
      </c>
    </row>
    <row r="19" spans="1:8" ht="37.5" x14ac:dyDescent="0.3">
      <c r="A19" s="32" t="s">
        <v>21</v>
      </c>
      <c r="B19" s="33" t="s">
        <v>20</v>
      </c>
      <c r="C19" s="16" t="s">
        <v>22</v>
      </c>
      <c r="D19" s="17"/>
      <c r="E19" s="8">
        <f>E20</f>
        <v>304.60000000000002</v>
      </c>
      <c r="F19" s="9"/>
      <c r="G19" s="10">
        <f>'[1]БР_МС 2020'!F23</f>
        <v>304.60000000000002</v>
      </c>
      <c r="H19" s="9">
        <f t="shared" si="0"/>
        <v>0</v>
      </c>
    </row>
    <row r="20" spans="1:8" ht="75" x14ac:dyDescent="0.3">
      <c r="A20" s="34" t="s">
        <v>15</v>
      </c>
      <c r="B20" s="35" t="s">
        <v>20</v>
      </c>
      <c r="C20" s="26" t="s">
        <v>22</v>
      </c>
      <c r="D20" s="36">
        <v>100</v>
      </c>
      <c r="E20" s="23">
        <f>E21</f>
        <v>304.60000000000002</v>
      </c>
      <c r="F20" s="9"/>
      <c r="G20" s="10">
        <f>'[1]БР_МС 2020'!F24</f>
        <v>304.60000000000002</v>
      </c>
      <c r="H20" s="9">
        <f t="shared" si="0"/>
        <v>0</v>
      </c>
    </row>
    <row r="21" spans="1:8" ht="37.5" x14ac:dyDescent="0.3">
      <c r="A21" s="24" t="s">
        <v>16</v>
      </c>
      <c r="B21" s="35" t="s">
        <v>20</v>
      </c>
      <c r="C21" s="26" t="s">
        <v>22</v>
      </c>
      <c r="D21" s="22">
        <v>120</v>
      </c>
      <c r="E21" s="23">
        <f>E22</f>
        <v>304.60000000000002</v>
      </c>
      <c r="F21" s="9"/>
      <c r="G21" s="10">
        <f>'[1]БР_МС 2020'!F25</f>
        <v>304.60000000000002</v>
      </c>
      <c r="H21" s="9">
        <f t="shared" si="0"/>
        <v>0</v>
      </c>
    </row>
    <row r="22" spans="1:8" ht="75" x14ac:dyDescent="0.3">
      <c r="A22" s="24" t="s">
        <v>23</v>
      </c>
      <c r="B22" s="35" t="s">
        <v>20</v>
      </c>
      <c r="C22" s="26" t="s">
        <v>22</v>
      </c>
      <c r="D22" s="22">
        <v>123</v>
      </c>
      <c r="E22" s="23">
        <v>304.60000000000002</v>
      </c>
      <c r="F22" s="9"/>
      <c r="G22" s="10"/>
      <c r="H22" s="9"/>
    </row>
    <row r="23" spans="1:8" ht="36.75" customHeight="1" x14ac:dyDescent="0.3">
      <c r="A23" s="37" t="s">
        <v>24</v>
      </c>
      <c r="B23" s="19" t="s">
        <v>20</v>
      </c>
      <c r="C23" s="19" t="s">
        <v>25</v>
      </c>
      <c r="D23" s="17"/>
      <c r="E23" s="8">
        <f>E24+E28+E31</f>
        <v>4033.5</v>
      </c>
      <c r="F23" s="9"/>
      <c r="G23" s="10">
        <f>'[1]БР_МС 2020'!F29</f>
        <v>4033.5</v>
      </c>
      <c r="H23" s="9">
        <f t="shared" si="0"/>
        <v>0</v>
      </c>
    </row>
    <row r="24" spans="1:8" ht="75" x14ac:dyDescent="0.3">
      <c r="A24" s="34" t="s">
        <v>15</v>
      </c>
      <c r="B24" s="35" t="s">
        <v>20</v>
      </c>
      <c r="C24" s="21" t="s">
        <v>25</v>
      </c>
      <c r="D24" s="22">
        <v>100</v>
      </c>
      <c r="E24" s="23">
        <f>E25</f>
        <v>2257</v>
      </c>
      <c r="F24" s="9"/>
      <c r="G24" s="10">
        <f>'[1]БР_МС 2020'!F30</f>
        <v>2257</v>
      </c>
      <c r="H24" s="9">
        <f t="shared" si="0"/>
        <v>0</v>
      </c>
    </row>
    <row r="25" spans="1:8" ht="37.5" x14ac:dyDescent="0.3">
      <c r="A25" s="24" t="s">
        <v>16</v>
      </c>
      <c r="B25" s="35" t="s">
        <v>20</v>
      </c>
      <c r="C25" s="21" t="s">
        <v>25</v>
      </c>
      <c r="D25" s="22">
        <v>120</v>
      </c>
      <c r="E25" s="23">
        <f>E26+E27</f>
        <v>2257</v>
      </c>
      <c r="F25" s="9"/>
      <c r="G25" s="10">
        <f>'[1]БР_МС 2020'!F31</f>
        <v>2257</v>
      </c>
      <c r="H25" s="9">
        <f t="shared" si="0"/>
        <v>0</v>
      </c>
    </row>
    <row r="26" spans="1:8" ht="18.75" x14ac:dyDescent="0.3">
      <c r="A26" s="25" t="s">
        <v>17</v>
      </c>
      <c r="B26" s="35" t="s">
        <v>20</v>
      </c>
      <c r="C26" s="21" t="s">
        <v>25</v>
      </c>
      <c r="D26" s="22">
        <v>121</v>
      </c>
      <c r="E26" s="23">
        <v>1733.5</v>
      </c>
      <c r="F26" s="9"/>
      <c r="G26" s="10"/>
      <c r="H26" s="9"/>
    </row>
    <row r="27" spans="1:8" ht="56.25" x14ac:dyDescent="0.3">
      <c r="A27" s="24" t="s">
        <v>18</v>
      </c>
      <c r="B27" s="35" t="s">
        <v>20</v>
      </c>
      <c r="C27" s="21" t="s">
        <v>25</v>
      </c>
      <c r="D27" s="22">
        <v>129</v>
      </c>
      <c r="E27" s="23">
        <v>523.5</v>
      </c>
      <c r="F27" s="9"/>
      <c r="G27" s="10"/>
      <c r="H27" s="9"/>
    </row>
    <row r="28" spans="1:8" ht="37.5" x14ac:dyDescent="0.3">
      <c r="A28" s="24" t="s">
        <v>26</v>
      </c>
      <c r="B28" s="35" t="s">
        <v>20</v>
      </c>
      <c r="C28" s="21" t="s">
        <v>25</v>
      </c>
      <c r="D28" s="22">
        <v>200</v>
      </c>
      <c r="E28" s="23">
        <f>E29</f>
        <v>1767.4</v>
      </c>
      <c r="F28" s="9"/>
      <c r="G28" s="10">
        <f>'[1]БР_МС 2020'!F38</f>
        <v>1767.4</v>
      </c>
      <c r="H28" s="9">
        <f t="shared" si="0"/>
        <v>0</v>
      </c>
    </row>
    <row r="29" spans="1:8" ht="37.5" x14ac:dyDescent="0.3">
      <c r="A29" s="24" t="s">
        <v>27</v>
      </c>
      <c r="B29" s="35" t="s">
        <v>20</v>
      </c>
      <c r="C29" s="21" t="s">
        <v>25</v>
      </c>
      <c r="D29" s="22">
        <v>240</v>
      </c>
      <c r="E29" s="38">
        <f>E30</f>
        <v>1767.4</v>
      </c>
      <c r="F29" s="9"/>
      <c r="G29" s="10">
        <f>'[1]БР_МС 2020'!F39</f>
        <v>1767.4</v>
      </c>
      <c r="H29" s="9">
        <f t="shared" si="0"/>
        <v>0</v>
      </c>
    </row>
    <row r="30" spans="1:8" ht="18.75" x14ac:dyDescent="0.3">
      <c r="A30" s="24" t="s">
        <v>28</v>
      </c>
      <c r="B30" s="35" t="s">
        <v>20</v>
      </c>
      <c r="C30" s="21" t="s">
        <v>25</v>
      </c>
      <c r="D30" s="22">
        <v>244</v>
      </c>
      <c r="E30" s="38">
        <v>1767.4</v>
      </c>
      <c r="F30" s="9"/>
      <c r="G30" s="10"/>
      <c r="H30" s="9"/>
    </row>
    <row r="31" spans="1:8" ht="18.75" x14ac:dyDescent="0.3">
      <c r="A31" s="39" t="s">
        <v>29</v>
      </c>
      <c r="B31" s="35" t="s">
        <v>20</v>
      </c>
      <c r="C31" s="21" t="s">
        <v>25</v>
      </c>
      <c r="D31" s="22">
        <v>800</v>
      </c>
      <c r="E31" s="38">
        <f>E32</f>
        <v>9.1</v>
      </c>
      <c r="F31" s="9"/>
      <c r="G31" s="9">
        <f>'[1]БР_МС 2020'!F53</f>
        <v>9.1</v>
      </c>
      <c r="H31" s="9">
        <f t="shared" si="0"/>
        <v>0</v>
      </c>
    </row>
    <row r="32" spans="1:8" ht="18.75" x14ac:dyDescent="0.3">
      <c r="A32" s="39" t="s">
        <v>30</v>
      </c>
      <c r="B32" s="35" t="s">
        <v>20</v>
      </c>
      <c r="C32" s="21" t="s">
        <v>25</v>
      </c>
      <c r="D32" s="22">
        <v>850</v>
      </c>
      <c r="E32" s="38">
        <f>E33+E34+E35</f>
        <v>9.1</v>
      </c>
      <c r="F32" s="9"/>
      <c r="G32" s="9">
        <f>'[1]БР_МС 2020'!F54</f>
        <v>9.1</v>
      </c>
      <c r="H32" s="9">
        <f t="shared" si="0"/>
        <v>0</v>
      </c>
    </row>
    <row r="33" spans="1:8" ht="18.75" x14ac:dyDescent="0.3">
      <c r="A33" s="39" t="s">
        <v>31</v>
      </c>
      <c r="B33" s="40" t="s">
        <v>20</v>
      </c>
      <c r="C33" s="21" t="s">
        <v>25</v>
      </c>
      <c r="D33" s="41">
        <v>851</v>
      </c>
      <c r="E33" s="23">
        <v>0</v>
      </c>
      <c r="F33" s="9"/>
      <c r="G33" s="9"/>
      <c r="H33" s="9"/>
    </row>
    <row r="34" spans="1:8" ht="18.75" x14ac:dyDescent="0.3">
      <c r="A34" s="39" t="s">
        <v>32</v>
      </c>
      <c r="B34" s="40" t="s">
        <v>20</v>
      </c>
      <c r="C34" s="21" t="s">
        <v>25</v>
      </c>
      <c r="D34" s="41">
        <v>852</v>
      </c>
      <c r="E34" s="23">
        <v>8.1</v>
      </c>
      <c r="F34" s="9"/>
      <c r="G34" s="9"/>
      <c r="H34" s="9"/>
    </row>
    <row r="35" spans="1:8" ht="18.75" x14ac:dyDescent="0.3">
      <c r="A35" s="39" t="s">
        <v>33</v>
      </c>
      <c r="B35" s="40" t="s">
        <v>20</v>
      </c>
      <c r="C35" s="21" t="s">
        <v>25</v>
      </c>
      <c r="D35" s="41">
        <v>853</v>
      </c>
      <c r="E35" s="23">
        <v>1</v>
      </c>
      <c r="F35" s="9"/>
      <c r="G35" s="9"/>
      <c r="H35" s="9"/>
    </row>
    <row r="36" spans="1:8" ht="18.75" x14ac:dyDescent="0.3">
      <c r="A36" s="42" t="s">
        <v>34</v>
      </c>
      <c r="B36" s="33" t="s">
        <v>35</v>
      </c>
      <c r="C36" s="33"/>
      <c r="D36" s="43"/>
      <c r="E36" s="8">
        <f>E37</f>
        <v>96</v>
      </c>
      <c r="F36" s="9"/>
      <c r="G36" s="9">
        <f>'[1]БР_МС 2020'!F64</f>
        <v>96</v>
      </c>
      <c r="H36" s="9">
        <f t="shared" si="0"/>
        <v>0</v>
      </c>
    </row>
    <row r="37" spans="1:8" ht="56.25" x14ac:dyDescent="0.3">
      <c r="A37" s="37" t="s">
        <v>36</v>
      </c>
      <c r="B37" s="33" t="s">
        <v>35</v>
      </c>
      <c r="C37" s="33" t="s">
        <v>37</v>
      </c>
      <c r="D37" s="43"/>
      <c r="E37" s="44">
        <f>E38</f>
        <v>96</v>
      </c>
      <c r="F37" s="9"/>
      <c r="G37" s="9">
        <f>'[1]БР_МС 2020'!F65</f>
        <v>96</v>
      </c>
      <c r="H37" s="9">
        <f t="shared" si="0"/>
        <v>0</v>
      </c>
    </row>
    <row r="38" spans="1:8" ht="18.75" x14ac:dyDescent="0.3">
      <c r="A38" s="39" t="s">
        <v>29</v>
      </c>
      <c r="B38" s="35" t="s">
        <v>35</v>
      </c>
      <c r="C38" s="40" t="s">
        <v>37</v>
      </c>
      <c r="D38" s="45">
        <v>800</v>
      </c>
      <c r="E38" s="23">
        <f>E39</f>
        <v>96</v>
      </c>
      <c r="F38" s="9"/>
      <c r="G38" s="9">
        <f>'[1]БР_МС 2020'!F66</f>
        <v>96</v>
      </c>
      <c r="H38" s="9">
        <f t="shared" si="0"/>
        <v>0</v>
      </c>
    </row>
    <row r="39" spans="1:8" ht="18.75" x14ac:dyDescent="0.3">
      <c r="A39" s="39" t="s">
        <v>38</v>
      </c>
      <c r="B39" s="40" t="s">
        <v>35</v>
      </c>
      <c r="C39" s="40" t="s">
        <v>37</v>
      </c>
      <c r="D39" s="41">
        <v>850</v>
      </c>
      <c r="E39" s="23">
        <f>E40</f>
        <v>96</v>
      </c>
      <c r="F39" s="9"/>
      <c r="G39" s="9">
        <f>'[1]БР_МС 2020'!F67</f>
        <v>96</v>
      </c>
      <c r="H39" s="9">
        <f t="shared" si="0"/>
        <v>0</v>
      </c>
    </row>
    <row r="40" spans="1:8" ht="18.75" x14ac:dyDescent="0.3">
      <c r="A40" s="39" t="s">
        <v>33</v>
      </c>
      <c r="B40" s="40" t="s">
        <v>35</v>
      </c>
      <c r="C40" s="40" t="s">
        <v>37</v>
      </c>
      <c r="D40" s="41">
        <v>853</v>
      </c>
      <c r="E40" s="23">
        <v>96</v>
      </c>
      <c r="F40" s="9"/>
      <c r="G40" s="9"/>
      <c r="H40" s="9"/>
    </row>
    <row r="41" spans="1:8" ht="60.75" x14ac:dyDescent="0.3">
      <c r="A41" s="4" t="s">
        <v>39</v>
      </c>
      <c r="B41" s="46"/>
      <c r="C41" s="19"/>
      <c r="D41" s="47"/>
      <c r="E41" s="48">
        <f>E42+E92+E98+E109+E145+E180+E193+E213+E233</f>
        <v>87743.1</v>
      </c>
      <c r="F41" s="9"/>
      <c r="G41" s="9">
        <f>'[1]БР _МА 2020'!F10</f>
        <v>87843.1</v>
      </c>
      <c r="H41" s="9">
        <f>E41-G41</f>
        <v>-100</v>
      </c>
    </row>
    <row r="42" spans="1:8" ht="18.75" x14ac:dyDescent="0.3">
      <c r="A42" s="42" t="s">
        <v>40</v>
      </c>
      <c r="B42" s="15" t="s">
        <v>10</v>
      </c>
      <c r="C42" s="19"/>
      <c r="D42" s="17"/>
      <c r="E42" s="8">
        <f>E43+E74+E78</f>
        <v>14229.8</v>
      </c>
      <c r="F42" s="9"/>
      <c r="G42" s="9">
        <f>'[1]БР _МА 2020'!F11</f>
        <v>15106.499999999998</v>
      </c>
      <c r="H42" s="9">
        <f>E42-G42</f>
        <v>-876.69999999999891</v>
      </c>
    </row>
    <row r="43" spans="1:8" ht="61.5" customHeight="1" x14ac:dyDescent="0.3">
      <c r="A43" s="37" t="s">
        <v>41</v>
      </c>
      <c r="B43" s="16" t="s">
        <v>42</v>
      </c>
      <c r="C43" s="19"/>
      <c r="D43" s="17"/>
      <c r="E43" s="8">
        <f>E44+E49+E62+E66</f>
        <v>13842.3</v>
      </c>
      <c r="F43" s="9"/>
      <c r="G43" s="9">
        <f>'[1]БР _МА 2020'!F12</f>
        <v>14718.999999999998</v>
      </c>
      <c r="H43" s="9">
        <f t="shared" ref="H43:H46" si="1">E43-G43</f>
        <v>-876.69999999999891</v>
      </c>
    </row>
    <row r="44" spans="1:8" ht="75" x14ac:dyDescent="0.3">
      <c r="A44" s="37" t="s">
        <v>43</v>
      </c>
      <c r="B44" s="19" t="s">
        <v>42</v>
      </c>
      <c r="C44" s="19" t="s">
        <v>44</v>
      </c>
      <c r="D44" s="17"/>
      <c r="E44" s="8">
        <f>E45</f>
        <v>1327.8</v>
      </c>
      <c r="F44" s="9"/>
      <c r="G44" s="9">
        <f>'[1]БР _МА 2020'!F13</f>
        <v>1327.8</v>
      </c>
      <c r="H44" s="9">
        <f t="shared" si="1"/>
        <v>0</v>
      </c>
    </row>
    <row r="45" spans="1:8" ht="75" x14ac:dyDescent="0.3">
      <c r="A45" s="34" t="s">
        <v>15</v>
      </c>
      <c r="B45" s="21" t="s">
        <v>42</v>
      </c>
      <c r="C45" s="21" t="s">
        <v>44</v>
      </c>
      <c r="D45" s="22">
        <v>100</v>
      </c>
      <c r="E45" s="23">
        <f>E46</f>
        <v>1327.8</v>
      </c>
      <c r="F45" s="9"/>
      <c r="G45" s="9">
        <f>'[1]БР _МА 2020'!F14</f>
        <v>1327.8</v>
      </c>
      <c r="H45" s="9">
        <f t="shared" si="1"/>
        <v>0</v>
      </c>
    </row>
    <row r="46" spans="1:8" ht="37.5" x14ac:dyDescent="0.3">
      <c r="A46" s="24" t="s">
        <v>16</v>
      </c>
      <c r="B46" s="21" t="s">
        <v>42</v>
      </c>
      <c r="C46" s="21" t="s">
        <v>44</v>
      </c>
      <c r="D46" s="22">
        <v>120</v>
      </c>
      <c r="E46" s="23">
        <f>E47+E48</f>
        <v>1327.8</v>
      </c>
      <c r="F46" s="9"/>
      <c r="G46" s="9">
        <f>'[1]БР _МА 2020'!F15</f>
        <v>1327.8</v>
      </c>
      <c r="H46" s="9">
        <f t="shared" si="1"/>
        <v>0</v>
      </c>
    </row>
    <row r="47" spans="1:8" ht="18.75" x14ac:dyDescent="0.3">
      <c r="A47" s="25" t="s">
        <v>17</v>
      </c>
      <c r="B47" s="21" t="s">
        <v>42</v>
      </c>
      <c r="C47" s="21" t="s">
        <v>44</v>
      </c>
      <c r="D47" s="22">
        <v>121</v>
      </c>
      <c r="E47" s="23">
        <v>1022.3</v>
      </c>
      <c r="F47" s="9"/>
      <c r="G47" s="9"/>
      <c r="H47" s="9"/>
    </row>
    <row r="48" spans="1:8" ht="56.25" x14ac:dyDescent="0.3">
      <c r="A48" s="24" t="s">
        <v>18</v>
      </c>
      <c r="B48" s="21" t="s">
        <v>42</v>
      </c>
      <c r="C48" s="21" t="s">
        <v>44</v>
      </c>
      <c r="D48" s="22">
        <v>129</v>
      </c>
      <c r="E48" s="23">
        <v>305.5</v>
      </c>
      <c r="F48" s="9"/>
      <c r="G48" s="9"/>
      <c r="H48" s="9"/>
    </row>
    <row r="49" spans="1:8" ht="56.25" x14ac:dyDescent="0.3">
      <c r="A49" s="37" t="s">
        <v>45</v>
      </c>
      <c r="B49" s="19" t="s">
        <v>42</v>
      </c>
      <c r="C49" s="19" t="s">
        <v>46</v>
      </c>
      <c r="D49" s="49"/>
      <c r="E49" s="48">
        <f>E50+E54+E57</f>
        <v>9822.1999999999989</v>
      </c>
      <c r="F49" s="9"/>
      <c r="G49" s="9">
        <f>'[1]БР _МА 2020'!F22</f>
        <v>10698.899999999998</v>
      </c>
      <c r="H49" s="9">
        <f>E49-G49</f>
        <v>-876.69999999999891</v>
      </c>
    </row>
    <row r="50" spans="1:8" ht="75" x14ac:dyDescent="0.3">
      <c r="A50" s="34" t="s">
        <v>15</v>
      </c>
      <c r="B50" s="21" t="s">
        <v>42</v>
      </c>
      <c r="C50" s="21" t="s">
        <v>46</v>
      </c>
      <c r="D50" s="22">
        <v>100</v>
      </c>
      <c r="E50" s="23">
        <f>E51</f>
        <v>8411.7999999999993</v>
      </c>
      <c r="F50" s="9"/>
      <c r="G50" s="9">
        <f>'[1]БР _МА 2020'!F23</f>
        <v>9263.5999999999985</v>
      </c>
      <c r="H50" s="9">
        <f t="shared" ref="H50:H55" si="2">E50-G50</f>
        <v>-851.79999999999927</v>
      </c>
    </row>
    <row r="51" spans="1:8" ht="37.5" x14ac:dyDescent="0.3">
      <c r="A51" s="24" t="s">
        <v>16</v>
      </c>
      <c r="B51" s="21" t="s">
        <v>42</v>
      </c>
      <c r="C51" s="21" t="s">
        <v>46</v>
      </c>
      <c r="D51" s="22">
        <v>120</v>
      </c>
      <c r="E51" s="23">
        <f>E52+E53</f>
        <v>8411.7999999999993</v>
      </c>
      <c r="F51" s="9"/>
      <c r="G51" s="9">
        <f>'[1]БР _МА 2020'!F24</f>
        <v>9263.5999999999985</v>
      </c>
      <c r="H51" s="9">
        <f t="shared" si="2"/>
        <v>-851.79999999999927</v>
      </c>
    </row>
    <row r="52" spans="1:8" ht="18.75" x14ac:dyDescent="0.3">
      <c r="A52" s="25" t="s">
        <v>17</v>
      </c>
      <c r="B52" s="21" t="s">
        <v>42</v>
      </c>
      <c r="C52" s="21" t="s">
        <v>46</v>
      </c>
      <c r="D52" s="22">
        <v>121</v>
      </c>
      <c r="E52" s="23">
        <v>6460.7</v>
      </c>
      <c r="F52" s="9"/>
      <c r="G52" s="9"/>
      <c r="H52" s="9"/>
    </row>
    <row r="53" spans="1:8" ht="56.25" x14ac:dyDescent="0.3">
      <c r="A53" s="24" t="s">
        <v>18</v>
      </c>
      <c r="B53" s="21" t="s">
        <v>42</v>
      </c>
      <c r="C53" s="21" t="s">
        <v>46</v>
      </c>
      <c r="D53" s="22">
        <v>129</v>
      </c>
      <c r="E53" s="23">
        <v>1951.1</v>
      </c>
      <c r="F53" s="9"/>
      <c r="G53" s="9"/>
      <c r="H53" s="9"/>
    </row>
    <row r="54" spans="1:8" ht="37.5" x14ac:dyDescent="0.3">
      <c r="A54" s="24" t="s">
        <v>26</v>
      </c>
      <c r="B54" s="21" t="s">
        <v>42</v>
      </c>
      <c r="C54" s="21" t="s">
        <v>46</v>
      </c>
      <c r="D54" s="22">
        <v>200</v>
      </c>
      <c r="E54" s="23">
        <f>E55</f>
        <v>1378.4</v>
      </c>
      <c r="F54" s="9"/>
      <c r="G54" s="9">
        <f>'[1]БР _МА 2020'!F33</f>
        <v>1433.2999999999997</v>
      </c>
      <c r="H54" s="9">
        <f t="shared" si="2"/>
        <v>-54.899999999999636</v>
      </c>
    </row>
    <row r="55" spans="1:8" ht="37.5" x14ac:dyDescent="0.3">
      <c r="A55" s="24" t="s">
        <v>27</v>
      </c>
      <c r="B55" s="21" t="s">
        <v>42</v>
      </c>
      <c r="C55" s="21" t="s">
        <v>46</v>
      </c>
      <c r="D55" s="22">
        <v>240</v>
      </c>
      <c r="E55" s="23">
        <f>E56</f>
        <v>1378.4</v>
      </c>
      <c r="F55" s="9"/>
      <c r="G55" s="9">
        <f>'[1]БР _МА 2020'!F34</f>
        <v>1433.2999999999997</v>
      </c>
      <c r="H55" s="9">
        <f t="shared" si="2"/>
        <v>-54.899999999999636</v>
      </c>
    </row>
    <row r="56" spans="1:8" ht="18.75" x14ac:dyDescent="0.3">
      <c r="A56" s="24" t="s">
        <v>28</v>
      </c>
      <c r="B56" s="21" t="s">
        <v>42</v>
      </c>
      <c r="C56" s="21" t="s">
        <v>46</v>
      </c>
      <c r="D56" s="22">
        <v>244</v>
      </c>
      <c r="E56" s="23">
        <v>1378.4</v>
      </c>
      <c r="F56" s="9"/>
      <c r="G56" s="9"/>
      <c r="H56" s="9"/>
    </row>
    <row r="57" spans="1:8" ht="18.75" x14ac:dyDescent="0.3">
      <c r="A57" s="39" t="s">
        <v>29</v>
      </c>
      <c r="B57" s="21" t="s">
        <v>42</v>
      </c>
      <c r="C57" s="21" t="s">
        <v>46</v>
      </c>
      <c r="D57" s="22">
        <v>800</v>
      </c>
      <c r="E57" s="23">
        <f>E58</f>
        <v>32</v>
      </c>
      <c r="F57" s="9"/>
      <c r="G57" s="9">
        <f>'[1]БР _МА 2020'!F47</f>
        <v>2</v>
      </c>
      <c r="H57" s="9">
        <f>E57-G57</f>
        <v>30</v>
      </c>
    </row>
    <row r="58" spans="1:8" ht="18.75" x14ac:dyDescent="0.3">
      <c r="A58" s="39" t="s">
        <v>30</v>
      </c>
      <c r="B58" s="21" t="s">
        <v>42</v>
      </c>
      <c r="C58" s="21" t="s">
        <v>46</v>
      </c>
      <c r="D58" s="22">
        <v>850</v>
      </c>
      <c r="E58" s="23">
        <f>2+30</f>
        <v>32</v>
      </c>
      <c r="F58" s="9"/>
      <c r="G58" s="9">
        <f>'[1]БР _МА 2020'!F48</f>
        <v>2</v>
      </c>
      <c r="H58" s="9">
        <f>E58-G58</f>
        <v>30</v>
      </c>
    </row>
    <row r="59" spans="1:8" ht="18.75" x14ac:dyDescent="0.3">
      <c r="A59" s="39" t="s">
        <v>31</v>
      </c>
      <c r="B59" s="21" t="s">
        <v>42</v>
      </c>
      <c r="C59" s="21" t="s">
        <v>46</v>
      </c>
      <c r="D59" s="22">
        <v>851</v>
      </c>
      <c r="E59" s="23">
        <v>0</v>
      </c>
      <c r="F59" s="9"/>
      <c r="G59" s="9"/>
      <c r="H59" s="9"/>
    </row>
    <row r="60" spans="1:8" ht="18.75" x14ac:dyDescent="0.3">
      <c r="A60" s="39" t="s">
        <v>32</v>
      </c>
      <c r="B60" s="21" t="s">
        <v>42</v>
      </c>
      <c r="C60" s="21" t="s">
        <v>46</v>
      </c>
      <c r="D60" s="22">
        <v>852</v>
      </c>
      <c r="E60" s="23">
        <v>1</v>
      </c>
      <c r="F60" s="9"/>
      <c r="G60" s="9"/>
      <c r="H60" s="9"/>
    </row>
    <row r="61" spans="1:8" ht="18.75" x14ac:dyDescent="0.3">
      <c r="A61" s="39" t="s">
        <v>33</v>
      </c>
      <c r="B61" s="21" t="s">
        <v>42</v>
      </c>
      <c r="C61" s="21" t="s">
        <v>46</v>
      </c>
      <c r="D61" s="22">
        <v>853</v>
      </c>
      <c r="E61" s="23">
        <v>31</v>
      </c>
      <c r="F61" s="9"/>
      <c r="G61" s="9"/>
      <c r="H61" s="9"/>
    </row>
    <row r="62" spans="1:8" ht="56.25" x14ac:dyDescent="0.3">
      <c r="A62" s="50" t="s">
        <v>47</v>
      </c>
      <c r="B62" s="19" t="s">
        <v>42</v>
      </c>
      <c r="C62" s="16" t="s">
        <v>48</v>
      </c>
      <c r="D62" s="49">
        <v>100</v>
      </c>
      <c r="E62" s="8">
        <f>E63</f>
        <v>798.59999999999991</v>
      </c>
      <c r="F62" s="9"/>
      <c r="G62" s="9">
        <f>'[1]БР _МА 2020'!F58</f>
        <v>798.59999999999991</v>
      </c>
      <c r="H62" s="9">
        <f t="shared" ref="H62:H77" si="3">E62-G62</f>
        <v>0</v>
      </c>
    </row>
    <row r="63" spans="1:8" ht="37.5" x14ac:dyDescent="0.3">
      <c r="A63" s="24" t="s">
        <v>16</v>
      </c>
      <c r="B63" s="21" t="s">
        <v>42</v>
      </c>
      <c r="C63" s="26" t="s">
        <v>48</v>
      </c>
      <c r="D63" s="22">
        <v>120</v>
      </c>
      <c r="E63" s="23">
        <f>E64+E65</f>
        <v>798.59999999999991</v>
      </c>
      <c r="F63" s="9"/>
      <c r="G63" s="9">
        <f>'[1]БР _МА 2020'!F59</f>
        <v>798.59999999999991</v>
      </c>
      <c r="H63" s="9">
        <f t="shared" si="3"/>
        <v>0</v>
      </c>
    </row>
    <row r="64" spans="1:8" ht="18.75" x14ac:dyDescent="0.3">
      <c r="A64" s="25" t="s">
        <v>17</v>
      </c>
      <c r="B64" s="21" t="s">
        <v>42</v>
      </c>
      <c r="C64" s="26" t="s">
        <v>48</v>
      </c>
      <c r="D64" s="22">
        <v>121</v>
      </c>
      <c r="E64" s="23">
        <v>613.4</v>
      </c>
      <c r="F64" s="9"/>
      <c r="G64" s="9"/>
      <c r="H64" s="9"/>
    </row>
    <row r="65" spans="1:8" ht="56.25" x14ac:dyDescent="0.3">
      <c r="A65" s="24" t="s">
        <v>18</v>
      </c>
      <c r="B65" s="21" t="s">
        <v>42</v>
      </c>
      <c r="C65" s="26" t="s">
        <v>48</v>
      </c>
      <c r="D65" s="22">
        <v>129</v>
      </c>
      <c r="E65" s="23">
        <v>185.2</v>
      </c>
      <c r="F65" s="9"/>
      <c r="G65" s="9"/>
      <c r="H65" s="9"/>
    </row>
    <row r="66" spans="1:8" ht="75" x14ac:dyDescent="0.3">
      <c r="A66" s="50" t="s">
        <v>49</v>
      </c>
      <c r="B66" s="51" t="s">
        <v>42</v>
      </c>
      <c r="C66" s="16" t="s">
        <v>50</v>
      </c>
      <c r="D66" s="52"/>
      <c r="E66" s="8">
        <f>E67+E71</f>
        <v>1893.7</v>
      </c>
      <c r="F66" s="9"/>
      <c r="G66" s="9">
        <f>'[1]БР _МА 2020'!F66</f>
        <v>1893.7</v>
      </c>
      <c r="H66" s="9">
        <f t="shared" si="3"/>
        <v>0</v>
      </c>
    </row>
    <row r="67" spans="1:8" ht="75" x14ac:dyDescent="0.3">
      <c r="A67" s="53" t="s">
        <v>15</v>
      </c>
      <c r="B67" s="21" t="s">
        <v>42</v>
      </c>
      <c r="C67" s="26" t="s">
        <v>50</v>
      </c>
      <c r="D67" s="52">
        <v>100</v>
      </c>
      <c r="E67" s="23">
        <f>E68</f>
        <v>1756.9</v>
      </c>
      <c r="F67" s="9"/>
      <c r="G67" s="9">
        <f>'[1]БР _МА 2020'!F67</f>
        <v>1756.9</v>
      </c>
      <c r="H67" s="9">
        <f t="shared" si="3"/>
        <v>0</v>
      </c>
    </row>
    <row r="68" spans="1:8" ht="37.5" x14ac:dyDescent="0.3">
      <c r="A68" s="54" t="s">
        <v>16</v>
      </c>
      <c r="B68" s="21" t="s">
        <v>42</v>
      </c>
      <c r="C68" s="21" t="s">
        <v>50</v>
      </c>
      <c r="D68" s="52">
        <v>120</v>
      </c>
      <c r="E68" s="38">
        <f>E69+E70</f>
        <v>1756.9</v>
      </c>
      <c r="F68" s="9"/>
      <c r="G68" s="9">
        <f>'[1]БР _МА 2020'!F68</f>
        <v>1756.9</v>
      </c>
      <c r="H68" s="9">
        <f t="shared" si="3"/>
        <v>0</v>
      </c>
    </row>
    <row r="69" spans="1:8" ht="18.75" x14ac:dyDescent="0.3">
      <c r="A69" s="25" t="s">
        <v>17</v>
      </c>
      <c r="B69" s="21" t="s">
        <v>42</v>
      </c>
      <c r="C69" s="21" t="s">
        <v>50</v>
      </c>
      <c r="D69" s="52">
        <v>121</v>
      </c>
      <c r="E69" s="38">
        <v>1349.4</v>
      </c>
      <c r="F69" s="9"/>
      <c r="G69" s="9"/>
      <c r="H69" s="9"/>
    </row>
    <row r="70" spans="1:8" ht="56.25" x14ac:dyDescent="0.3">
      <c r="A70" s="24" t="s">
        <v>18</v>
      </c>
      <c r="B70" s="21" t="s">
        <v>42</v>
      </c>
      <c r="C70" s="21" t="s">
        <v>50</v>
      </c>
      <c r="D70" s="52">
        <v>129</v>
      </c>
      <c r="E70" s="38">
        <v>407.5</v>
      </c>
      <c r="F70" s="9"/>
      <c r="G70" s="9"/>
      <c r="H70" s="9"/>
    </row>
    <row r="71" spans="1:8" ht="37.5" x14ac:dyDescent="0.3">
      <c r="A71" s="24" t="s">
        <v>26</v>
      </c>
      <c r="B71" s="21" t="s">
        <v>42</v>
      </c>
      <c r="C71" s="21" t="s">
        <v>50</v>
      </c>
      <c r="D71" s="52">
        <v>200</v>
      </c>
      <c r="E71" s="38">
        <f>E72</f>
        <v>136.80000000000001</v>
      </c>
      <c r="F71" s="9"/>
      <c r="G71" s="9">
        <f>'[1]БР _МА 2020'!F77</f>
        <v>136.80000000000001</v>
      </c>
      <c r="H71" s="9">
        <f t="shared" si="3"/>
        <v>0</v>
      </c>
    </row>
    <row r="72" spans="1:8" ht="37.5" x14ac:dyDescent="0.3">
      <c r="A72" s="24" t="s">
        <v>27</v>
      </c>
      <c r="B72" s="21" t="s">
        <v>42</v>
      </c>
      <c r="C72" s="26" t="s">
        <v>50</v>
      </c>
      <c r="D72" s="52">
        <v>240</v>
      </c>
      <c r="E72" s="23">
        <f>E73</f>
        <v>136.80000000000001</v>
      </c>
      <c r="F72" s="9"/>
      <c r="G72" s="9">
        <f>'[1]БР _МА 2020'!F78</f>
        <v>136.80000000000001</v>
      </c>
      <c r="H72" s="9">
        <f t="shared" si="3"/>
        <v>0</v>
      </c>
    </row>
    <row r="73" spans="1:8" ht="18.75" x14ac:dyDescent="0.3">
      <c r="A73" s="24" t="s">
        <v>28</v>
      </c>
      <c r="B73" s="21" t="s">
        <v>42</v>
      </c>
      <c r="C73" s="26" t="s">
        <v>50</v>
      </c>
      <c r="D73" s="52">
        <v>244</v>
      </c>
      <c r="E73" s="23">
        <v>136.80000000000001</v>
      </c>
      <c r="F73" s="9"/>
      <c r="G73" s="9"/>
      <c r="H73" s="9"/>
    </row>
    <row r="74" spans="1:8" ht="18.75" x14ac:dyDescent="0.3">
      <c r="A74" s="55" t="s">
        <v>51</v>
      </c>
      <c r="B74" s="19" t="s">
        <v>52</v>
      </c>
      <c r="C74" s="19"/>
      <c r="D74" s="56"/>
      <c r="E74" s="48">
        <f>E75</f>
        <v>30</v>
      </c>
      <c r="F74" s="9"/>
      <c r="G74" s="9">
        <f>'[1]БР _МА 2020'!F87</f>
        <v>30</v>
      </c>
      <c r="H74" s="9">
        <f t="shared" si="3"/>
        <v>0</v>
      </c>
    </row>
    <row r="75" spans="1:8" ht="18.75" x14ac:dyDescent="0.3">
      <c r="A75" s="55" t="s">
        <v>53</v>
      </c>
      <c r="B75" s="19" t="s">
        <v>52</v>
      </c>
      <c r="C75" s="19" t="s">
        <v>54</v>
      </c>
      <c r="D75" s="56"/>
      <c r="E75" s="8">
        <f>E76</f>
        <v>30</v>
      </c>
      <c r="F75" s="9"/>
      <c r="G75" s="9">
        <f>'[1]БР _МА 2020'!F88</f>
        <v>30</v>
      </c>
      <c r="H75" s="9">
        <f t="shared" si="3"/>
        <v>0</v>
      </c>
    </row>
    <row r="76" spans="1:8" ht="18.75" x14ac:dyDescent="0.3">
      <c r="A76" s="57" t="s">
        <v>29</v>
      </c>
      <c r="B76" s="21" t="s">
        <v>52</v>
      </c>
      <c r="C76" s="21" t="s">
        <v>54</v>
      </c>
      <c r="D76" s="52">
        <v>800</v>
      </c>
      <c r="E76" s="23">
        <f>E77</f>
        <v>30</v>
      </c>
      <c r="F76" s="9"/>
      <c r="G76" s="9">
        <f>'[1]БР _МА 2020'!F89</f>
        <v>30</v>
      </c>
      <c r="H76" s="9">
        <f t="shared" si="3"/>
        <v>0</v>
      </c>
    </row>
    <row r="77" spans="1:8" ht="18.75" x14ac:dyDescent="0.3">
      <c r="A77" s="57" t="s">
        <v>55</v>
      </c>
      <c r="B77" s="21" t="s">
        <v>52</v>
      </c>
      <c r="C77" s="21" t="s">
        <v>54</v>
      </c>
      <c r="D77" s="52">
        <v>870</v>
      </c>
      <c r="E77" s="23">
        <v>30</v>
      </c>
      <c r="F77" s="9"/>
      <c r="G77" s="9">
        <f>'[1]БР _МА 2020'!F90</f>
        <v>30</v>
      </c>
      <c r="H77" s="9">
        <f t="shared" si="3"/>
        <v>0</v>
      </c>
    </row>
    <row r="78" spans="1:8" ht="18.75" x14ac:dyDescent="0.3">
      <c r="A78" s="42" t="s">
        <v>34</v>
      </c>
      <c r="B78" s="19" t="s">
        <v>35</v>
      </c>
      <c r="C78" s="21"/>
      <c r="D78" s="58"/>
      <c r="E78" s="8">
        <f>E80+E84+E88</f>
        <v>357.5</v>
      </c>
      <c r="F78" s="59">
        <f>F79+F98</f>
        <v>0</v>
      </c>
      <c r="G78" s="9">
        <f>'[1]БР _МА 2020'!F93</f>
        <v>357.5</v>
      </c>
      <c r="H78" s="9">
        <f>E78-G78</f>
        <v>0</v>
      </c>
    </row>
    <row r="79" spans="1:8" ht="18.75" x14ac:dyDescent="0.3">
      <c r="A79" s="42" t="s">
        <v>56</v>
      </c>
      <c r="B79" s="33" t="s">
        <v>35</v>
      </c>
      <c r="C79" s="40"/>
      <c r="D79" s="60"/>
      <c r="E79" s="8">
        <f t="shared" ref="E79:F81" si="4">E80</f>
        <v>200</v>
      </c>
      <c r="F79" s="8">
        <f t="shared" si="4"/>
        <v>0</v>
      </c>
      <c r="G79" s="9">
        <f>'[1]БР _МА 2020'!F94</f>
        <v>200</v>
      </c>
      <c r="H79" s="9">
        <f t="shared" ref="H79:H107" si="5">E79-G79</f>
        <v>0</v>
      </c>
    </row>
    <row r="80" spans="1:8" ht="119.25" customHeight="1" x14ac:dyDescent="0.3">
      <c r="A80" s="61" t="s">
        <v>57</v>
      </c>
      <c r="B80" s="33" t="s">
        <v>35</v>
      </c>
      <c r="C80" s="33" t="s">
        <v>58</v>
      </c>
      <c r="D80" s="62"/>
      <c r="E80" s="8">
        <f t="shared" si="4"/>
        <v>200</v>
      </c>
      <c r="F80" s="63">
        <f t="shared" si="4"/>
        <v>0</v>
      </c>
      <c r="G80" s="9">
        <f>'[1]БР _МА 2020'!F95</f>
        <v>200</v>
      </c>
      <c r="H80" s="9">
        <f t="shared" si="5"/>
        <v>0</v>
      </c>
    </row>
    <row r="81" spans="1:8" ht="24.75" customHeight="1" x14ac:dyDescent="0.3">
      <c r="A81" s="39" t="s">
        <v>29</v>
      </c>
      <c r="B81" s="40" t="s">
        <v>35</v>
      </c>
      <c r="C81" s="40" t="s">
        <v>58</v>
      </c>
      <c r="D81" s="41">
        <v>800</v>
      </c>
      <c r="E81" s="23">
        <f t="shared" si="4"/>
        <v>200</v>
      </c>
      <c r="F81" s="63">
        <f t="shared" si="4"/>
        <v>0</v>
      </c>
      <c r="G81" s="9">
        <f>'[1]БР _МА 2020'!F96</f>
        <v>200</v>
      </c>
      <c r="H81" s="9">
        <f t="shared" si="5"/>
        <v>0</v>
      </c>
    </row>
    <row r="82" spans="1:8" ht="23.25" customHeight="1" x14ac:dyDescent="0.3">
      <c r="A82" s="39" t="s">
        <v>59</v>
      </c>
      <c r="B82" s="40" t="s">
        <v>35</v>
      </c>
      <c r="C82" s="40" t="s">
        <v>58</v>
      </c>
      <c r="D82" s="41">
        <v>830</v>
      </c>
      <c r="E82" s="23">
        <f>E83</f>
        <v>200</v>
      </c>
      <c r="F82" s="63">
        <f>F84</f>
        <v>0</v>
      </c>
      <c r="G82" s="9">
        <f>'[1]БР _МА 2020'!F97</f>
        <v>200</v>
      </c>
      <c r="H82" s="9">
        <f t="shared" si="5"/>
        <v>0</v>
      </c>
    </row>
    <row r="83" spans="1:8" ht="36.75" customHeight="1" x14ac:dyDescent="0.3">
      <c r="A83" s="24" t="s">
        <v>60</v>
      </c>
      <c r="B83" s="40" t="s">
        <v>35</v>
      </c>
      <c r="C83" s="40" t="s">
        <v>58</v>
      </c>
      <c r="D83" s="41">
        <v>831</v>
      </c>
      <c r="E83" s="23">
        <v>200</v>
      </c>
      <c r="F83" s="63"/>
      <c r="G83" s="9"/>
      <c r="H83" s="9"/>
    </row>
    <row r="84" spans="1:8" ht="21.75" customHeight="1" x14ac:dyDescent="0.3">
      <c r="A84" s="64" t="s">
        <v>61</v>
      </c>
      <c r="B84" s="19" t="s">
        <v>35</v>
      </c>
      <c r="C84" s="19" t="s">
        <v>62</v>
      </c>
      <c r="D84" s="49"/>
      <c r="E84" s="65">
        <f>E85</f>
        <v>150</v>
      </c>
      <c r="F84" s="66"/>
      <c r="G84" s="9">
        <f>'[1]БР _МА 2020'!F101</f>
        <v>150</v>
      </c>
      <c r="H84" s="9">
        <f t="shared" si="5"/>
        <v>0</v>
      </c>
    </row>
    <row r="85" spans="1:8" ht="35.25" customHeight="1" x14ac:dyDescent="0.3">
      <c r="A85" s="24" t="s">
        <v>26</v>
      </c>
      <c r="B85" s="21" t="s">
        <v>35</v>
      </c>
      <c r="C85" s="21" t="s">
        <v>62</v>
      </c>
      <c r="D85" s="52">
        <v>200</v>
      </c>
      <c r="E85" s="67">
        <f>E86</f>
        <v>150</v>
      </c>
      <c r="F85" s="68" t="e">
        <f>F86</f>
        <v>#REF!</v>
      </c>
      <c r="G85" s="9">
        <f>'[1]БР _МА 2020'!F102</f>
        <v>150</v>
      </c>
      <c r="H85" s="9">
        <f t="shared" si="5"/>
        <v>0</v>
      </c>
    </row>
    <row r="86" spans="1:8" ht="35.25" customHeight="1" x14ac:dyDescent="0.3">
      <c r="A86" s="24" t="s">
        <v>27</v>
      </c>
      <c r="B86" s="21" t="s">
        <v>35</v>
      </c>
      <c r="C86" s="21" t="s">
        <v>62</v>
      </c>
      <c r="D86" s="52">
        <v>240</v>
      </c>
      <c r="E86" s="23">
        <f>E87</f>
        <v>150</v>
      </c>
      <c r="F86" s="63" t="e">
        <f>#REF!</f>
        <v>#REF!</v>
      </c>
      <c r="G86" s="9">
        <f>'[1]БР _МА 2020'!F103</f>
        <v>150</v>
      </c>
      <c r="H86" s="9">
        <f t="shared" si="5"/>
        <v>0</v>
      </c>
    </row>
    <row r="87" spans="1:8" ht="24.75" customHeight="1" x14ac:dyDescent="0.3">
      <c r="A87" s="24" t="s">
        <v>28</v>
      </c>
      <c r="B87" s="69" t="s">
        <v>35</v>
      </c>
      <c r="C87" s="21" t="s">
        <v>62</v>
      </c>
      <c r="D87" s="52">
        <v>244</v>
      </c>
      <c r="E87" s="23">
        <v>150</v>
      </c>
      <c r="F87" s="70"/>
      <c r="G87" s="9"/>
      <c r="H87" s="9"/>
    </row>
    <row r="88" spans="1:8" ht="78.75" customHeight="1" x14ac:dyDescent="0.3">
      <c r="A88" s="14" t="s">
        <v>63</v>
      </c>
      <c r="B88" s="19" t="s">
        <v>35</v>
      </c>
      <c r="C88" s="19" t="s">
        <v>64</v>
      </c>
      <c r="D88" s="22"/>
      <c r="E88" s="48">
        <f>E89</f>
        <v>7.5</v>
      </c>
      <c r="F88" s="70"/>
      <c r="G88" s="9">
        <f>'[1]БР _МА 2020'!F107</f>
        <v>7.5</v>
      </c>
      <c r="H88" s="9">
        <f t="shared" si="5"/>
        <v>0</v>
      </c>
    </row>
    <row r="89" spans="1:8" ht="41.25" customHeight="1" x14ac:dyDescent="0.3">
      <c r="A89" s="24" t="s">
        <v>26</v>
      </c>
      <c r="B89" s="21" t="s">
        <v>35</v>
      </c>
      <c r="C89" s="21" t="s">
        <v>64</v>
      </c>
      <c r="D89" s="36">
        <v>200</v>
      </c>
      <c r="E89" s="23">
        <f>E90</f>
        <v>7.5</v>
      </c>
      <c r="F89" s="70"/>
      <c r="G89" s="9">
        <f>'[1]БР _МА 2020'!F108</f>
        <v>7.5</v>
      </c>
      <c r="H89" s="9">
        <f t="shared" si="5"/>
        <v>0</v>
      </c>
    </row>
    <row r="90" spans="1:8" ht="41.25" customHeight="1" x14ac:dyDescent="0.3">
      <c r="A90" s="24" t="s">
        <v>27</v>
      </c>
      <c r="B90" s="21" t="s">
        <v>35</v>
      </c>
      <c r="C90" s="21" t="s">
        <v>64</v>
      </c>
      <c r="D90" s="22">
        <v>240</v>
      </c>
      <c r="E90" s="23">
        <f>E91</f>
        <v>7.5</v>
      </c>
      <c r="F90" s="70"/>
      <c r="G90" s="9">
        <f>'[1]БР _МА 2020'!F109</f>
        <v>7.5</v>
      </c>
      <c r="H90" s="9">
        <f t="shared" si="5"/>
        <v>0</v>
      </c>
    </row>
    <row r="91" spans="1:8" ht="29.25" customHeight="1" x14ac:dyDescent="0.3">
      <c r="A91" s="24" t="s">
        <v>28</v>
      </c>
      <c r="B91" s="69" t="s">
        <v>35</v>
      </c>
      <c r="C91" s="21" t="s">
        <v>64</v>
      </c>
      <c r="D91" s="45">
        <v>244</v>
      </c>
      <c r="E91" s="23">
        <v>7.5</v>
      </c>
      <c r="F91" s="70"/>
      <c r="G91" s="9"/>
      <c r="H91" s="9"/>
    </row>
    <row r="92" spans="1:8" ht="37.5" x14ac:dyDescent="0.3">
      <c r="A92" s="37" t="s">
        <v>65</v>
      </c>
      <c r="B92" s="71" t="s">
        <v>66</v>
      </c>
      <c r="C92" s="19"/>
      <c r="D92" s="45"/>
      <c r="E92" s="48">
        <f>E93</f>
        <v>150</v>
      </c>
      <c r="F92" s="9"/>
      <c r="G92" s="9">
        <f>'[1]БР _МА 2020'!F114</f>
        <v>150</v>
      </c>
      <c r="H92" s="9">
        <f t="shared" si="5"/>
        <v>0</v>
      </c>
    </row>
    <row r="93" spans="1:8" ht="44.25" customHeight="1" x14ac:dyDescent="0.3">
      <c r="A93" s="37" t="s">
        <v>67</v>
      </c>
      <c r="B93" s="71" t="s">
        <v>68</v>
      </c>
      <c r="C93" s="19"/>
      <c r="D93" s="45"/>
      <c r="E93" s="8">
        <f>E94</f>
        <v>150</v>
      </c>
      <c r="F93" s="9"/>
      <c r="G93" s="9">
        <f>'[1]БР _МА 2020'!F115</f>
        <v>150</v>
      </c>
      <c r="H93" s="9">
        <f t="shared" si="5"/>
        <v>0</v>
      </c>
    </row>
    <row r="94" spans="1:8" ht="93.75" x14ac:dyDescent="0.3">
      <c r="A94" s="37" t="s">
        <v>69</v>
      </c>
      <c r="B94" s="19" t="s">
        <v>68</v>
      </c>
      <c r="C94" s="19" t="s">
        <v>70</v>
      </c>
      <c r="D94" s="17"/>
      <c r="E94" s="8">
        <f>E95</f>
        <v>150</v>
      </c>
      <c r="F94" s="9"/>
      <c r="G94" s="9">
        <f>'[1]БР _МА 2020'!F116</f>
        <v>150</v>
      </c>
      <c r="H94" s="9">
        <f t="shared" si="5"/>
        <v>0</v>
      </c>
    </row>
    <row r="95" spans="1:8" ht="37.5" x14ac:dyDescent="0.3">
      <c r="A95" s="24" t="s">
        <v>26</v>
      </c>
      <c r="B95" s="21" t="s">
        <v>68</v>
      </c>
      <c r="C95" s="21" t="s">
        <v>70</v>
      </c>
      <c r="D95" s="45">
        <v>200</v>
      </c>
      <c r="E95" s="72">
        <f>E96</f>
        <v>150</v>
      </c>
      <c r="F95" s="9"/>
      <c r="G95" s="9">
        <f>'[1]БР _МА 2020'!F117</f>
        <v>150</v>
      </c>
      <c r="H95" s="9">
        <f t="shared" si="5"/>
        <v>0</v>
      </c>
    </row>
    <row r="96" spans="1:8" ht="37.5" x14ac:dyDescent="0.3">
      <c r="A96" s="24" t="s">
        <v>27</v>
      </c>
      <c r="B96" s="21" t="s">
        <v>68</v>
      </c>
      <c r="C96" s="21" t="s">
        <v>71</v>
      </c>
      <c r="D96" s="45">
        <v>240</v>
      </c>
      <c r="E96" s="72">
        <f>E97</f>
        <v>150</v>
      </c>
      <c r="F96" s="9"/>
      <c r="G96" s="9">
        <f>'[1]БР _МА 2020'!F118</f>
        <v>150</v>
      </c>
      <c r="H96" s="9">
        <f t="shared" si="5"/>
        <v>0</v>
      </c>
    </row>
    <row r="97" spans="1:8" ht="18.75" x14ac:dyDescent="0.3">
      <c r="A97" s="24" t="s">
        <v>28</v>
      </c>
      <c r="B97" s="21" t="s">
        <v>68</v>
      </c>
      <c r="C97" s="21" t="s">
        <v>71</v>
      </c>
      <c r="D97" s="45">
        <v>244</v>
      </c>
      <c r="E97" s="72">
        <v>150</v>
      </c>
      <c r="F97" s="9"/>
      <c r="G97" s="9"/>
      <c r="H97" s="9"/>
    </row>
    <row r="98" spans="1:8" ht="18.75" x14ac:dyDescent="0.3">
      <c r="A98" s="42" t="s">
        <v>72</v>
      </c>
      <c r="B98" s="19" t="s">
        <v>73</v>
      </c>
      <c r="C98" s="19"/>
      <c r="D98" s="73"/>
      <c r="E98" s="65">
        <f>E99</f>
        <v>726.2</v>
      </c>
      <c r="F98" s="9"/>
      <c r="G98" s="9">
        <f>'[1]БР _МА 2020'!F126</f>
        <v>726.2</v>
      </c>
      <c r="H98" s="9">
        <f t="shared" si="5"/>
        <v>0</v>
      </c>
    </row>
    <row r="99" spans="1:8" ht="18.75" x14ac:dyDescent="0.3">
      <c r="A99" s="42" t="s">
        <v>74</v>
      </c>
      <c r="B99" s="19" t="s">
        <v>75</v>
      </c>
      <c r="C99" s="19"/>
      <c r="D99" s="73"/>
      <c r="E99" s="65">
        <f>E101</f>
        <v>726.2</v>
      </c>
      <c r="F99" s="9"/>
      <c r="G99" s="9">
        <f>'[1]БР _МА 2020'!F127</f>
        <v>726.2</v>
      </c>
      <c r="H99" s="9">
        <f t="shared" si="5"/>
        <v>0</v>
      </c>
    </row>
    <row r="100" spans="1:8" ht="56.25" x14ac:dyDescent="0.3">
      <c r="A100" s="74" t="s">
        <v>76</v>
      </c>
      <c r="B100" s="19" t="s">
        <v>75</v>
      </c>
      <c r="C100" s="19"/>
      <c r="D100" s="73"/>
      <c r="E100" s="65">
        <f>E101</f>
        <v>726.2</v>
      </c>
      <c r="F100" s="9"/>
      <c r="G100" s="9">
        <f>'[1]БР _МА 2020'!F128</f>
        <v>726.2</v>
      </c>
      <c r="H100" s="9">
        <f t="shared" si="5"/>
        <v>0</v>
      </c>
    </row>
    <row r="101" spans="1:8" ht="56.25" x14ac:dyDescent="0.3">
      <c r="A101" s="75" t="s">
        <v>77</v>
      </c>
      <c r="B101" s="19" t="s">
        <v>75</v>
      </c>
      <c r="C101" s="19" t="s">
        <v>78</v>
      </c>
      <c r="D101" s="73"/>
      <c r="E101" s="65">
        <f>E102+E106</f>
        <v>726.2</v>
      </c>
      <c r="F101" s="9"/>
      <c r="G101" s="9">
        <f>'[1]БР _МА 2020'!F129</f>
        <v>726.2</v>
      </c>
      <c r="H101" s="9">
        <f t="shared" si="5"/>
        <v>0</v>
      </c>
    </row>
    <row r="102" spans="1:8" ht="75" x14ac:dyDescent="0.3">
      <c r="A102" s="76" t="s">
        <v>15</v>
      </c>
      <c r="B102" s="21" t="s">
        <v>75</v>
      </c>
      <c r="C102" s="21" t="s">
        <v>78</v>
      </c>
      <c r="D102" s="22">
        <v>100</v>
      </c>
      <c r="E102" s="23">
        <f>E103</f>
        <v>621</v>
      </c>
      <c r="F102" s="9"/>
      <c r="G102" s="9">
        <f>'[1]БР _МА 2020'!F130</f>
        <v>621</v>
      </c>
      <c r="H102" s="9">
        <f t="shared" si="5"/>
        <v>0</v>
      </c>
    </row>
    <row r="103" spans="1:8" ht="18.75" x14ac:dyDescent="0.3">
      <c r="A103" s="77" t="s">
        <v>79</v>
      </c>
      <c r="B103" s="21" t="s">
        <v>75</v>
      </c>
      <c r="C103" s="21" t="s">
        <v>78</v>
      </c>
      <c r="D103" s="22">
        <v>110</v>
      </c>
      <c r="E103" s="23">
        <f>E104+E105</f>
        <v>621</v>
      </c>
      <c r="F103" s="9"/>
      <c r="G103" s="9">
        <f>'[1]БР _МА 2020'!F131</f>
        <v>621</v>
      </c>
      <c r="H103" s="9">
        <f t="shared" si="5"/>
        <v>0</v>
      </c>
    </row>
    <row r="104" spans="1:8" ht="18.75" x14ac:dyDescent="0.3">
      <c r="A104" s="39" t="s">
        <v>80</v>
      </c>
      <c r="B104" s="21" t="s">
        <v>75</v>
      </c>
      <c r="C104" s="21" t="s">
        <v>78</v>
      </c>
      <c r="D104" s="22">
        <v>111</v>
      </c>
      <c r="E104" s="23">
        <v>476.9</v>
      </c>
      <c r="F104" s="9"/>
      <c r="G104" s="9"/>
      <c r="H104" s="9"/>
    </row>
    <row r="105" spans="1:8" ht="56.25" x14ac:dyDescent="0.3">
      <c r="A105" s="78" t="s">
        <v>81</v>
      </c>
      <c r="B105" s="21" t="s">
        <v>75</v>
      </c>
      <c r="C105" s="21" t="s">
        <v>78</v>
      </c>
      <c r="D105" s="22">
        <v>119</v>
      </c>
      <c r="E105" s="23">
        <v>144.1</v>
      </c>
      <c r="F105" s="9"/>
      <c r="G105" s="9"/>
      <c r="H105" s="9"/>
    </row>
    <row r="106" spans="1:8" ht="37.5" x14ac:dyDescent="0.3">
      <c r="A106" s="24" t="s">
        <v>26</v>
      </c>
      <c r="B106" s="21" t="s">
        <v>75</v>
      </c>
      <c r="C106" s="21" t="s">
        <v>78</v>
      </c>
      <c r="D106" s="22">
        <v>200</v>
      </c>
      <c r="E106" s="23">
        <f>E107</f>
        <v>105.2</v>
      </c>
      <c r="F106" s="9"/>
      <c r="G106" s="9">
        <f>'[1]БР _МА 2020'!F138</f>
        <v>105.2</v>
      </c>
      <c r="H106" s="9">
        <f t="shared" si="5"/>
        <v>0</v>
      </c>
    </row>
    <row r="107" spans="1:8" ht="37.5" x14ac:dyDescent="0.3">
      <c r="A107" s="24" t="s">
        <v>27</v>
      </c>
      <c r="B107" s="21" t="s">
        <v>75</v>
      </c>
      <c r="C107" s="21" t="s">
        <v>78</v>
      </c>
      <c r="D107" s="22">
        <v>240</v>
      </c>
      <c r="E107" s="38">
        <f>E108</f>
        <v>105.2</v>
      </c>
      <c r="F107" s="9"/>
      <c r="G107" s="9">
        <f>'[1]БР _МА 2020'!F139</f>
        <v>105.2</v>
      </c>
      <c r="H107" s="9">
        <f t="shared" si="5"/>
        <v>0</v>
      </c>
    </row>
    <row r="108" spans="1:8" ht="18.75" x14ac:dyDescent="0.3">
      <c r="A108" s="24" t="s">
        <v>28</v>
      </c>
      <c r="B108" s="21" t="s">
        <v>75</v>
      </c>
      <c r="C108" s="21" t="s">
        <v>78</v>
      </c>
      <c r="D108" s="22">
        <v>244</v>
      </c>
      <c r="E108" s="38">
        <v>105.2</v>
      </c>
      <c r="F108" s="9"/>
      <c r="G108" s="9"/>
      <c r="H108" s="9"/>
    </row>
    <row r="109" spans="1:8" ht="18.75" x14ac:dyDescent="0.3">
      <c r="A109" s="42" t="s">
        <v>82</v>
      </c>
      <c r="B109" s="19" t="s">
        <v>83</v>
      </c>
      <c r="C109" s="19"/>
      <c r="D109" s="79"/>
      <c r="E109" s="48">
        <f>E110</f>
        <v>32387.300000000003</v>
      </c>
      <c r="F109" s="9"/>
      <c r="G109" s="9">
        <f>'[1]БР _МА 2020'!F150</f>
        <v>31924.2</v>
      </c>
      <c r="H109" s="9">
        <f>E109-G109</f>
        <v>463.10000000000218</v>
      </c>
    </row>
    <row r="110" spans="1:8" ht="18" customHeight="1" x14ac:dyDescent="0.3">
      <c r="A110" s="42" t="s">
        <v>84</v>
      </c>
      <c r="B110" s="19" t="s">
        <v>85</v>
      </c>
      <c r="C110" s="19"/>
      <c r="D110" s="79"/>
      <c r="E110" s="8">
        <f>E111+E124</f>
        <v>32387.300000000003</v>
      </c>
      <c r="F110" s="9"/>
      <c r="G110" s="9">
        <f>'[1]БР _МА 2020'!F151</f>
        <v>31924.2</v>
      </c>
      <c r="H110" s="9">
        <f t="shared" ref="H110:H193" si="6">E110-G110</f>
        <v>463.10000000000218</v>
      </c>
    </row>
    <row r="111" spans="1:8" ht="54" customHeight="1" x14ac:dyDescent="0.3">
      <c r="A111" s="37" t="s">
        <v>86</v>
      </c>
      <c r="B111" s="80" t="s">
        <v>85</v>
      </c>
      <c r="C111" s="81" t="s">
        <v>87</v>
      </c>
      <c r="D111" s="82"/>
      <c r="E111" s="83">
        <f>E112+E116+E119</f>
        <v>9703.8000000000011</v>
      </c>
      <c r="F111" s="9"/>
      <c r="G111" s="9">
        <f>'[1]БР _МА 2020'!F152</f>
        <v>9240.7000000000007</v>
      </c>
      <c r="H111" s="9">
        <f t="shared" si="6"/>
        <v>463.10000000000036</v>
      </c>
    </row>
    <row r="112" spans="1:8" ht="84" customHeight="1" x14ac:dyDescent="0.3">
      <c r="A112" s="24" t="s">
        <v>15</v>
      </c>
      <c r="B112" s="84" t="s">
        <v>85</v>
      </c>
      <c r="C112" s="84" t="s">
        <v>87</v>
      </c>
      <c r="D112" s="85">
        <v>100</v>
      </c>
      <c r="E112" s="86">
        <f>E113</f>
        <v>8816.2000000000007</v>
      </c>
      <c r="F112" s="9"/>
      <c r="G112" s="9">
        <f>'[1]БР _МА 2020'!F154</f>
        <v>8353.1</v>
      </c>
      <c r="H112" s="9">
        <f t="shared" si="6"/>
        <v>463.10000000000036</v>
      </c>
    </row>
    <row r="113" spans="1:10" ht="18" customHeight="1" x14ac:dyDescent="0.3">
      <c r="A113" s="39" t="s">
        <v>79</v>
      </c>
      <c r="B113" s="84" t="s">
        <v>85</v>
      </c>
      <c r="C113" s="84" t="s">
        <v>87</v>
      </c>
      <c r="D113" s="85">
        <v>110</v>
      </c>
      <c r="E113" s="86">
        <f>E114+E115</f>
        <v>8816.2000000000007</v>
      </c>
      <c r="F113" s="9"/>
      <c r="G113" s="9">
        <f>'[1]БР _МА 2020'!F155</f>
        <v>8353.1</v>
      </c>
      <c r="H113" s="9">
        <f t="shared" si="6"/>
        <v>463.10000000000036</v>
      </c>
      <c r="I113" s="2">
        <v>8816.2000000000007</v>
      </c>
      <c r="J113" s="9">
        <f>E113-I113</f>
        <v>0</v>
      </c>
    </row>
    <row r="114" spans="1:10" ht="18" customHeight="1" x14ac:dyDescent="0.3">
      <c r="A114" s="39" t="s">
        <v>80</v>
      </c>
      <c r="B114" s="84" t="s">
        <v>85</v>
      </c>
      <c r="C114" s="84" t="s">
        <v>87</v>
      </c>
      <c r="D114" s="85">
        <v>111</v>
      </c>
      <c r="E114" s="87">
        <v>6771.3</v>
      </c>
      <c r="F114" s="9"/>
      <c r="G114" s="9"/>
      <c r="H114" s="9"/>
      <c r="J114" s="9"/>
    </row>
    <row r="115" spans="1:10" ht="36" customHeight="1" x14ac:dyDescent="0.3">
      <c r="A115" s="78" t="s">
        <v>81</v>
      </c>
      <c r="B115" s="84" t="s">
        <v>85</v>
      </c>
      <c r="C115" s="84" t="s">
        <v>87</v>
      </c>
      <c r="D115" s="85">
        <v>119</v>
      </c>
      <c r="E115" s="87">
        <v>2044.9</v>
      </c>
      <c r="F115" s="9"/>
      <c r="G115" s="9"/>
      <c r="H115" s="9"/>
      <c r="J115" s="9"/>
    </row>
    <row r="116" spans="1:10" ht="48" customHeight="1" x14ac:dyDescent="0.3">
      <c r="A116" s="24" t="s">
        <v>26</v>
      </c>
      <c r="B116" s="88" t="s">
        <v>85</v>
      </c>
      <c r="C116" s="88" t="s">
        <v>87</v>
      </c>
      <c r="D116" s="85">
        <v>200</v>
      </c>
      <c r="E116" s="87">
        <f>E117</f>
        <v>885.6</v>
      </c>
      <c r="F116" s="9"/>
      <c r="G116" s="9">
        <f>'[1]БР _МА 2020'!F162</f>
        <v>885.59999999999991</v>
      </c>
      <c r="H116" s="9">
        <f t="shared" si="6"/>
        <v>0</v>
      </c>
    </row>
    <row r="117" spans="1:10" ht="18" customHeight="1" x14ac:dyDescent="0.3">
      <c r="A117" s="24" t="s">
        <v>27</v>
      </c>
      <c r="B117" s="88" t="s">
        <v>85</v>
      </c>
      <c r="C117" s="88" t="s">
        <v>87</v>
      </c>
      <c r="D117" s="85">
        <v>240</v>
      </c>
      <c r="E117" s="87">
        <f>E118</f>
        <v>885.6</v>
      </c>
      <c r="F117" s="9"/>
      <c r="G117" s="9">
        <f>'[1]БР _МА 2020'!F163</f>
        <v>885.59999999999991</v>
      </c>
      <c r="H117" s="9">
        <f t="shared" si="6"/>
        <v>0</v>
      </c>
    </row>
    <row r="118" spans="1:10" ht="18" customHeight="1" x14ac:dyDescent="0.3">
      <c r="A118" s="24" t="s">
        <v>28</v>
      </c>
      <c r="B118" s="88" t="s">
        <v>85</v>
      </c>
      <c r="C118" s="88" t="s">
        <v>87</v>
      </c>
      <c r="D118" s="85">
        <v>244</v>
      </c>
      <c r="E118" s="87">
        <v>885.6</v>
      </c>
      <c r="F118" s="9"/>
      <c r="G118" s="9"/>
      <c r="H118" s="9"/>
    </row>
    <row r="119" spans="1:10" ht="18" customHeight="1" x14ac:dyDescent="0.3">
      <c r="A119" s="89" t="s">
        <v>29</v>
      </c>
      <c r="B119" s="88" t="s">
        <v>85</v>
      </c>
      <c r="C119" s="88" t="s">
        <v>87</v>
      </c>
      <c r="D119" s="85">
        <v>800</v>
      </c>
      <c r="E119" s="87">
        <f>E120</f>
        <v>2</v>
      </c>
      <c r="F119" s="9"/>
      <c r="G119" s="9">
        <f>'[1]БР _МА 2020'!F173</f>
        <v>2</v>
      </c>
      <c r="H119" s="9">
        <f t="shared" si="6"/>
        <v>0</v>
      </c>
    </row>
    <row r="120" spans="1:10" ht="18" customHeight="1" x14ac:dyDescent="0.3">
      <c r="A120" s="89" t="s">
        <v>30</v>
      </c>
      <c r="B120" s="88" t="s">
        <v>85</v>
      </c>
      <c r="C120" s="88" t="s">
        <v>87</v>
      </c>
      <c r="D120" s="85">
        <v>850</v>
      </c>
      <c r="E120" s="87">
        <f>E121+E122+E123</f>
        <v>2</v>
      </c>
      <c r="F120" s="9"/>
      <c r="G120" s="9">
        <f>'[1]БР _МА 2020'!F174</f>
        <v>2</v>
      </c>
      <c r="H120" s="9">
        <f t="shared" si="6"/>
        <v>0</v>
      </c>
    </row>
    <row r="121" spans="1:10" ht="18" customHeight="1" x14ac:dyDescent="0.3">
      <c r="A121" s="39" t="s">
        <v>31</v>
      </c>
      <c r="B121" s="88" t="s">
        <v>85</v>
      </c>
      <c r="C121" s="88" t="s">
        <v>87</v>
      </c>
      <c r="D121" s="85">
        <v>851</v>
      </c>
      <c r="E121" s="87">
        <v>0</v>
      </c>
      <c r="F121" s="9"/>
      <c r="G121" s="9"/>
      <c r="H121" s="9"/>
    </row>
    <row r="122" spans="1:10" ht="18" customHeight="1" x14ac:dyDescent="0.3">
      <c r="A122" s="39" t="s">
        <v>32</v>
      </c>
      <c r="B122" s="88" t="s">
        <v>85</v>
      </c>
      <c r="C122" s="88" t="s">
        <v>87</v>
      </c>
      <c r="D122" s="85">
        <v>852</v>
      </c>
      <c r="E122" s="87">
        <v>0</v>
      </c>
      <c r="F122" s="9"/>
      <c r="G122" s="9"/>
      <c r="H122" s="9"/>
    </row>
    <row r="123" spans="1:10" ht="18" customHeight="1" x14ac:dyDescent="0.3">
      <c r="A123" s="39" t="s">
        <v>33</v>
      </c>
      <c r="B123" s="88" t="s">
        <v>85</v>
      </c>
      <c r="C123" s="88" t="s">
        <v>87</v>
      </c>
      <c r="D123" s="85">
        <v>853</v>
      </c>
      <c r="E123" s="87">
        <v>2</v>
      </c>
      <c r="F123" s="9"/>
      <c r="G123" s="9"/>
      <c r="H123" s="9"/>
    </row>
    <row r="124" spans="1:10" ht="60.75" customHeight="1" x14ac:dyDescent="0.3">
      <c r="A124" s="74" t="s">
        <v>76</v>
      </c>
      <c r="B124" s="19" t="s">
        <v>85</v>
      </c>
      <c r="C124" s="19"/>
      <c r="D124" s="17"/>
      <c r="E124" s="8">
        <f>E125+E129+E133+E137+E141</f>
        <v>22683.5</v>
      </c>
      <c r="F124" s="9"/>
      <c r="G124" s="9">
        <f>'[1]БР _МА 2020'!F184</f>
        <v>22683.5</v>
      </c>
      <c r="H124" s="9">
        <f t="shared" si="6"/>
        <v>0</v>
      </c>
    </row>
    <row r="125" spans="1:10" ht="139.5" customHeight="1" x14ac:dyDescent="0.3">
      <c r="A125" s="37" t="s">
        <v>88</v>
      </c>
      <c r="B125" s="19" t="s">
        <v>85</v>
      </c>
      <c r="C125" s="19" t="s">
        <v>89</v>
      </c>
      <c r="D125" s="79"/>
      <c r="E125" s="8">
        <f>E126</f>
        <v>5000</v>
      </c>
      <c r="F125" s="9"/>
      <c r="G125" s="9">
        <f>'[1]БР _МА 2020'!F185</f>
        <v>3500</v>
      </c>
      <c r="H125" s="9">
        <f t="shared" si="6"/>
        <v>1500</v>
      </c>
    </row>
    <row r="126" spans="1:10" ht="37.5" x14ac:dyDescent="0.3">
      <c r="A126" s="24" t="s">
        <v>90</v>
      </c>
      <c r="B126" s="21" t="s">
        <v>85</v>
      </c>
      <c r="C126" s="21" t="s">
        <v>89</v>
      </c>
      <c r="D126" s="45">
        <v>200</v>
      </c>
      <c r="E126" s="23">
        <f>E127</f>
        <v>5000</v>
      </c>
      <c r="F126" s="9"/>
      <c r="G126" s="9">
        <f>'[1]БР _МА 2020'!F186</f>
        <v>3500</v>
      </c>
      <c r="H126" s="9">
        <f t="shared" si="6"/>
        <v>1500</v>
      </c>
    </row>
    <row r="127" spans="1:10" ht="37.5" x14ac:dyDescent="0.3">
      <c r="A127" s="24" t="s">
        <v>27</v>
      </c>
      <c r="B127" s="21" t="s">
        <v>85</v>
      </c>
      <c r="C127" s="21" t="s">
        <v>89</v>
      </c>
      <c r="D127" s="45">
        <v>240</v>
      </c>
      <c r="E127" s="23">
        <f>E128</f>
        <v>5000</v>
      </c>
      <c r="F127" s="9"/>
      <c r="G127" s="9">
        <f>'[1]БР _МА 2020'!F187</f>
        <v>3500</v>
      </c>
      <c r="H127" s="9">
        <f t="shared" si="6"/>
        <v>1500</v>
      </c>
    </row>
    <row r="128" spans="1:10" ht="18.75" x14ac:dyDescent="0.3">
      <c r="A128" s="24" t="s">
        <v>28</v>
      </c>
      <c r="B128" s="21" t="s">
        <v>85</v>
      </c>
      <c r="C128" s="21" t="s">
        <v>89</v>
      </c>
      <c r="D128" s="45">
        <v>244</v>
      </c>
      <c r="E128" s="23">
        <v>5000</v>
      </c>
      <c r="F128" s="9"/>
      <c r="G128" s="9"/>
      <c r="H128" s="9"/>
    </row>
    <row r="129" spans="1:14" ht="194.25" customHeight="1" x14ac:dyDescent="0.3">
      <c r="A129" s="37" t="s">
        <v>91</v>
      </c>
      <c r="B129" s="19" t="s">
        <v>85</v>
      </c>
      <c r="C129" s="19" t="s">
        <v>92</v>
      </c>
      <c r="D129" s="79"/>
      <c r="E129" s="8">
        <f>E130</f>
        <v>200</v>
      </c>
      <c r="F129" s="9"/>
      <c r="G129" s="9">
        <f>'[1]БР _МА 2020'!F191</f>
        <v>1400</v>
      </c>
      <c r="H129" s="9">
        <f t="shared" si="6"/>
        <v>-1200</v>
      </c>
    </row>
    <row r="130" spans="1:14" ht="37.5" x14ac:dyDescent="0.3">
      <c r="A130" s="24" t="s">
        <v>26</v>
      </c>
      <c r="B130" s="21" t="s">
        <v>85</v>
      </c>
      <c r="C130" s="21" t="s">
        <v>92</v>
      </c>
      <c r="D130" s="45">
        <v>200</v>
      </c>
      <c r="E130" s="23">
        <f>E131</f>
        <v>200</v>
      </c>
      <c r="F130" s="9"/>
      <c r="G130" s="9">
        <f>'[1]БР _МА 2020'!F192</f>
        <v>1400</v>
      </c>
      <c r="H130" s="9">
        <f t="shared" si="6"/>
        <v>-1200</v>
      </c>
    </row>
    <row r="131" spans="1:14" ht="37.5" x14ac:dyDescent="0.3">
      <c r="A131" s="24" t="s">
        <v>27</v>
      </c>
      <c r="B131" s="21" t="s">
        <v>85</v>
      </c>
      <c r="C131" s="21" t="s">
        <v>92</v>
      </c>
      <c r="D131" s="45">
        <v>240</v>
      </c>
      <c r="E131" s="38">
        <f>1400-1200</f>
        <v>200</v>
      </c>
      <c r="F131" s="9"/>
      <c r="G131" s="9">
        <f>'[1]БР _МА 2020'!F193</f>
        <v>1400</v>
      </c>
      <c r="H131" s="9">
        <f t="shared" si="6"/>
        <v>-1200</v>
      </c>
      <c r="N131" s="90"/>
    </row>
    <row r="132" spans="1:14" ht="18.75" x14ac:dyDescent="0.3">
      <c r="A132" s="24" t="s">
        <v>28</v>
      </c>
      <c r="B132" s="21" t="s">
        <v>85</v>
      </c>
      <c r="C132" s="21" t="s">
        <v>92</v>
      </c>
      <c r="D132" s="45">
        <v>244</v>
      </c>
      <c r="E132" s="23">
        <v>200</v>
      </c>
      <c r="F132" s="9"/>
      <c r="G132" s="9"/>
      <c r="H132" s="9"/>
      <c r="N132" s="90"/>
    </row>
    <row r="133" spans="1:14" ht="251.25" customHeight="1" x14ac:dyDescent="0.3">
      <c r="A133" s="37" t="s">
        <v>93</v>
      </c>
      <c r="B133" s="19" t="s">
        <v>85</v>
      </c>
      <c r="C133" s="19" t="s">
        <v>94</v>
      </c>
      <c r="D133" s="79"/>
      <c r="E133" s="8">
        <f>E134</f>
        <v>12450</v>
      </c>
      <c r="F133" s="9"/>
      <c r="G133" s="9">
        <f>'[1]БР _МА 2020'!F200</f>
        <v>12650</v>
      </c>
      <c r="H133" s="9">
        <f t="shared" si="6"/>
        <v>-200</v>
      </c>
    </row>
    <row r="134" spans="1:14" ht="37.5" x14ac:dyDescent="0.3">
      <c r="A134" s="24" t="s">
        <v>26</v>
      </c>
      <c r="B134" s="21" t="s">
        <v>85</v>
      </c>
      <c r="C134" s="21" t="s">
        <v>94</v>
      </c>
      <c r="D134" s="45">
        <v>200</v>
      </c>
      <c r="E134" s="23">
        <f>E135</f>
        <v>12450</v>
      </c>
      <c r="F134" s="9"/>
      <c r="G134" s="9">
        <f>'[1]БР _МА 2020'!F201</f>
        <v>12650</v>
      </c>
      <c r="H134" s="9">
        <f t="shared" si="6"/>
        <v>-200</v>
      </c>
    </row>
    <row r="135" spans="1:14" ht="37.5" x14ac:dyDescent="0.3">
      <c r="A135" s="24" t="s">
        <v>27</v>
      </c>
      <c r="B135" s="21" t="s">
        <v>85</v>
      </c>
      <c r="C135" s="21" t="s">
        <v>94</v>
      </c>
      <c r="D135" s="45">
        <v>240</v>
      </c>
      <c r="E135" s="23">
        <f>E136</f>
        <v>12450</v>
      </c>
      <c r="F135" s="9"/>
      <c r="G135" s="9">
        <f>'[1]БР _МА 2020'!F202</f>
        <v>12650</v>
      </c>
      <c r="H135" s="9">
        <f t="shared" si="6"/>
        <v>-200</v>
      </c>
    </row>
    <row r="136" spans="1:14" ht="18.75" x14ac:dyDescent="0.3">
      <c r="A136" s="24" t="s">
        <v>28</v>
      </c>
      <c r="B136" s="21" t="s">
        <v>85</v>
      </c>
      <c r="C136" s="21" t="s">
        <v>94</v>
      </c>
      <c r="D136" s="45">
        <v>244</v>
      </c>
      <c r="E136" s="23">
        <v>12450</v>
      </c>
      <c r="F136" s="9"/>
      <c r="G136" s="9"/>
      <c r="H136" s="9"/>
    </row>
    <row r="137" spans="1:14" ht="70.5" customHeight="1" x14ac:dyDescent="0.3">
      <c r="A137" s="37" t="s">
        <v>95</v>
      </c>
      <c r="B137" s="19" t="s">
        <v>85</v>
      </c>
      <c r="C137" s="19" t="s">
        <v>96</v>
      </c>
      <c r="D137" s="79"/>
      <c r="E137" s="8">
        <f>E138</f>
        <v>4903.5</v>
      </c>
      <c r="F137" s="9"/>
      <c r="G137" s="9">
        <f>'[1]БР _МА 2020'!F208</f>
        <v>4833.5</v>
      </c>
      <c r="H137" s="9">
        <f t="shared" si="6"/>
        <v>70</v>
      </c>
    </row>
    <row r="138" spans="1:14" ht="37.5" x14ac:dyDescent="0.3">
      <c r="A138" s="24" t="s">
        <v>26</v>
      </c>
      <c r="B138" s="21" t="s">
        <v>85</v>
      </c>
      <c r="C138" s="21" t="s">
        <v>96</v>
      </c>
      <c r="D138" s="45">
        <v>200</v>
      </c>
      <c r="E138" s="23">
        <f>E139</f>
        <v>4903.5</v>
      </c>
      <c r="F138" s="9"/>
      <c r="G138" s="9">
        <f>'[1]БР _МА 2020'!F209</f>
        <v>4833.5</v>
      </c>
      <c r="H138" s="9">
        <f t="shared" si="6"/>
        <v>70</v>
      </c>
    </row>
    <row r="139" spans="1:14" ht="37.5" x14ac:dyDescent="0.3">
      <c r="A139" s="24" t="s">
        <v>27</v>
      </c>
      <c r="B139" s="21" t="s">
        <v>85</v>
      </c>
      <c r="C139" s="21" t="s">
        <v>96</v>
      </c>
      <c r="D139" s="52">
        <v>240</v>
      </c>
      <c r="E139" s="23">
        <f>E140</f>
        <v>4903.5</v>
      </c>
      <c r="F139" s="9"/>
      <c r="G139" s="9">
        <f>'[1]БР _МА 2020'!F210</f>
        <v>4833.5</v>
      </c>
      <c r="H139" s="9">
        <f t="shared" si="6"/>
        <v>70</v>
      </c>
    </row>
    <row r="140" spans="1:14" ht="18.75" x14ac:dyDescent="0.3">
      <c r="A140" s="24" t="s">
        <v>28</v>
      </c>
      <c r="B140" s="21" t="s">
        <v>85</v>
      </c>
      <c r="C140" s="21" t="s">
        <v>96</v>
      </c>
      <c r="D140" s="52">
        <v>244</v>
      </c>
      <c r="E140" s="23">
        <v>4903.5</v>
      </c>
      <c r="F140" s="9"/>
      <c r="G140" s="9"/>
      <c r="H140" s="9"/>
    </row>
    <row r="141" spans="1:14" ht="46.5" customHeight="1" x14ac:dyDescent="0.3">
      <c r="A141" s="37" t="s">
        <v>97</v>
      </c>
      <c r="B141" s="19" t="s">
        <v>85</v>
      </c>
      <c r="C141" s="19" t="s">
        <v>98</v>
      </c>
      <c r="D141" s="79"/>
      <c r="E141" s="48">
        <f>E142</f>
        <v>130</v>
      </c>
      <c r="F141" s="9"/>
      <c r="G141" s="9">
        <f>'[1]БР _МА 2020'!F220</f>
        <v>300</v>
      </c>
      <c r="H141" s="9">
        <f t="shared" si="6"/>
        <v>-170</v>
      </c>
    </row>
    <row r="142" spans="1:14" ht="37.5" x14ac:dyDescent="0.3">
      <c r="A142" s="24" t="s">
        <v>26</v>
      </c>
      <c r="B142" s="21" t="s">
        <v>85</v>
      </c>
      <c r="C142" s="21" t="s">
        <v>98</v>
      </c>
      <c r="D142" s="45">
        <v>200</v>
      </c>
      <c r="E142" s="38">
        <f>E143</f>
        <v>130</v>
      </c>
      <c r="F142" s="9"/>
      <c r="G142" s="9">
        <f>'[1]БР _МА 2020'!F221</f>
        <v>300</v>
      </c>
      <c r="H142" s="9">
        <f t="shared" si="6"/>
        <v>-170</v>
      </c>
      <c r="J142" s="21"/>
    </row>
    <row r="143" spans="1:14" ht="37.5" x14ac:dyDescent="0.3">
      <c r="A143" s="24" t="s">
        <v>27</v>
      </c>
      <c r="B143" s="21" t="s">
        <v>85</v>
      </c>
      <c r="C143" s="21" t="s">
        <v>98</v>
      </c>
      <c r="D143" s="45">
        <v>240</v>
      </c>
      <c r="E143" s="23">
        <f>E144</f>
        <v>130</v>
      </c>
      <c r="F143" s="9"/>
      <c r="G143" s="9">
        <f>'[1]БР _МА 2020'!F222</f>
        <v>300</v>
      </c>
      <c r="H143" s="9">
        <f t="shared" si="6"/>
        <v>-170</v>
      </c>
    </row>
    <row r="144" spans="1:14" ht="18.75" x14ac:dyDescent="0.3">
      <c r="A144" s="24" t="s">
        <v>28</v>
      </c>
      <c r="B144" s="21" t="s">
        <v>85</v>
      </c>
      <c r="C144" s="21" t="s">
        <v>98</v>
      </c>
      <c r="D144" s="45">
        <v>244</v>
      </c>
      <c r="E144" s="23">
        <v>130</v>
      </c>
      <c r="F144" s="9"/>
      <c r="G144" s="9"/>
      <c r="H144" s="9"/>
    </row>
    <row r="145" spans="1:8" ht="18.75" x14ac:dyDescent="0.3">
      <c r="A145" s="42" t="s">
        <v>99</v>
      </c>
      <c r="B145" s="19" t="s">
        <v>100</v>
      </c>
      <c r="C145" s="19"/>
      <c r="D145" s="79"/>
      <c r="E145" s="8">
        <f>E146+E151</f>
        <v>1492.8</v>
      </c>
      <c r="F145" s="9"/>
      <c r="G145" s="9">
        <f>'[1]БР _МА 2020'!F226</f>
        <v>1492.8</v>
      </c>
      <c r="H145" s="9">
        <f t="shared" si="6"/>
        <v>0</v>
      </c>
    </row>
    <row r="146" spans="1:8" ht="37.5" x14ac:dyDescent="0.3">
      <c r="A146" s="37" t="s">
        <v>101</v>
      </c>
      <c r="B146" s="19" t="s">
        <v>102</v>
      </c>
      <c r="C146" s="19"/>
      <c r="D146" s="79"/>
      <c r="E146" s="8">
        <f>E147</f>
        <v>127.8</v>
      </c>
      <c r="F146" s="9"/>
      <c r="G146" s="9">
        <f>'[1]БР _МА 2020'!F227</f>
        <v>127.8</v>
      </c>
      <c r="H146" s="9">
        <f t="shared" si="6"/>
        <v>0</v>
      </c>
    </row>
    <row r="147" spans="1:8" ht="215.25" customHeight="1" x14ac:dyDescent="0.3">
      <c r="A147" s="91" t="s">
        <v>103</v>
      </c>
      <c r="B147" s="19" t="s">
        <v>102</v>
      </c>
      <c r="C147" s="19" t="s">
        <v>104</v>
      </c>
      <c r="D147" s="79"/>
      <c r="E147" s="8">
        <f>E148</f>
        <v>127.8</v>
      </c>
      <c r="F147" s="9"/>
      <c r="G147" s="9">
        <f>'[1]БР _МА 2020'!F227</f>
        <v>127.8</v>
      </c>
      <c r="H147" s="9">
        <f t="shared" si="6"/>
        <v>0</v>
      </c>
    </row>
    <row r="148" spans="1:8" ht="37.5" x14ac:dyDescent="0.3">
      <c r="A148" s="24" t="s">
        <v>26</v>
      </c>
      <c r="B148" s="21" t="s">
        <v>102</v>
      </c>
      <c r="C148" s="21" t="s">
        <v>104</v>
      </c>
      <c r="D148" s="92">
        <v>200</v>
      </c>
      <c r="E148" s="23">
        <f>E149</f>
        <v>127.8</v>
      </c>
      <c r="F148" s="9"/>
      <c r="G148" s="9">
        <f>'[1]БР _МА 2020'!F229</f>
        <v>127.8</v>
      </c>
      <c r="H148" s="9">
        <f t="shared" si="6"/>
        <v>0</v>
      </c>
    </row>
    <row r="149" spans="1:8" ht="37.5" x14ac:dyDescent="0.3">
      <c r="A149" s="24" t="s">
        <v>27</v>
      </c>
      <c r="B149" s="21" t="s">
        <v>102</v>
      </c>
      <c r="C149" s="21" t="s">
        <v>104</v>
      </c>
      <c r="D149" s="92">
        <v>240</v>
      </c>
      <c r="E149" s="23">
        <f>E150</f>
        <v>127.8</v>
      </c>
      <c r="F149" s="9"/>
      <c r="G149" s="9">
        <f>'[1]БР _МА 2020'!F230</f>
        <v>127.8</v>
      </c>
      <c r="H149" s="9">
        <f t="shared" si="6"/>
        <v>0</v>
      </c>
    </row>
    <row r="150" spans="1:8" ht="18.75" x14ac:dyDescent="0.3">
      <c r="A150" s="24" t="s">
        <v>28</v>
      </c>
      <c r="B150" s="21" t="s">
        <v>102</v>
      </c>
      <c r="C150" s="21" t="s">
        <v>104</v>
      </c>
      <c r="D150" s="92">
        <v>244</v>
      </c>
      <c r="E150" s="23">
        <v>127.8</v>
      </c>
      <c r="F150" s="9"/>
      <c r="G150" s="9"/>
      <c r="H150" s="9"/>
    </row>
    <row r="151" spans="1:8" ht="18.75" x14ac:dyDescent="0.3">
      <c r="A151" s="37" t="s">
        <v>105</v>
      </c>
      <c r="B151" s="19" t="s">
        <v>106</v>
      </c>
      <c r="C151" s="19"/>
      <c r="D151" s="56"/>
      <c r="E151" s="8">
        <f>E152+E155+E159</f>
        <v>1365</v>
      </c>
      <c r="F151" s="9"/>
      <c r="G151" s="9">
        <f>'[1]БР _МА 2020'!F234</f>
        <v>1365</v>
      </c>
      <c r="H151" s="9">
        <f t="shared" si="6"/>
        <v>0</v>
      </c>
    </row>
    <row r="152" spans="1:8" ht="75" x14ac:dyDescent="0.3">
      <c r="A152" s="37" t="s">
        <v>107</v>
      </c>
      <c r="B152" s="19" t="s">
        <v>106</v>
      </c>
      <c r="C152" s="19" t="s">
        <v>108</v>
      </c>
      <c r="D152" s="58"/>
      <c r="E152" s="8">
        <f>E153</f>
        <v>100</v>
      </c>
      <c r="F152" s="9"/>
      <c r="G152" s="9">
        <f>'[1]БР _МА 2020'!F235</f>
        <v>100</v>
      </c>
      <c r="H152" s="9">
        <f t="shared" si="6"/>
        <v>0</v>
      </c>
    </row>
    <row r="153" spans="1:8" ht="37.5" x14ac:dyDescent="0.3">
      <c r="A153" s="24" t="s">
        <v>26</v>
      </c>
      <c r="B153" s="21" t="s">
        <v>106</v>
      </c>
      <c r="C153" s="21" t="s">
        <v>108</v>
      </c>
      <c r="D153" s="58">
        <v>200</v>
      </c>
      <c r="E153" s="8">
        <f>E154</f>
        <v>100</v>
      </c>
      <c r="F153" s="9"/>
      <c r="G153" s="9">
        <f>'[1]БР _МА 2020'!F236</f>
        <v>100</v>
      </c>
      <c r="H153" s="9">
        <f t="shared" si="6"/>
        <v>0</v>
      </c>
    </row>
    <row r="154" spans="1:8" ht="37.5" x14ac:dyDescent="0.3">
      <c r="A154" s="24" t="s">
        <v>27</v>
      </c>
      <c r="B154" s="21" t="s">
        <v>106</v>
      </c>
      <c r="C154" s="21" t="s">
        <v>108</v>
      </c>
      <c r="D154" s="58">
        <v>240</v>
      </c>
      <c r="E154" s="23">
        <v>100</v>
      </c>
      <c r="F154" s="9"/>
      <c r="G154" s="9">
        <f>'[1]БР _МА 2020'!F237</f>
        <v>100</v>
      </c>
      <c r="H154" s="9">
        <f t="shared" si="6"/>
        <v>0</v>
      </c>
    </row>
    <row r="155" spans="1:8" ht="79.5" customHeight="1" x14ac:dyDescent="0.3">
      <c r="A155" s="37" t="s">
        <v>109</v>
      </c>
      <c r="B155" s="71" t="s">
        <v>106</v>
      </c>
      <c r="C155" s="19" t="s">
        <v>110</v>
      </c>
      <c r="D155" s="17"/>
      <c r="E155" s="44">
        <f>E156</f>
        <v>743</v>
      </c>
      <c r="F155" s="9"/>
      <c r="G155" s="9">
        <f>'[1]БР _МА 2020'!F241</f>
        <v>743</v>
      </c>
      <c r="H155" s="9">
        <f t="shared" si="6"/>
        <v>0</v>
      </c>
    </row>
    <row r="156" spans="1:8" ht="37.5" x14ac:dyDescent="0.3">
      <c r="A156" s="24" t="s">
        <v>26</v>
      </c>
      <c r="B156" s="69" t="s">
        <v>106</v>
      </c>
      <c r="C156" s="21" t="s">
        <v>110</v>
      </c>
      <c r="D156" s="22">
        <v>200</v>
      </c>
      <c r="E156" s="23">
        <f>E157</f>
        <v>743</v>
      </c>
      <c r="F156" s="9"/>
      <c r="G156" s="9">
        <f>'[1]БР _МА 2020'!F242</f>
        <v>743</v>
      </c>
      <c r="H156" s="9">
        <f t="shared" si="6"/>
        <v>0</v>
      </c>
    </row>
    <row r="157" spans="1:8" ht="37.5" x14ac:dyDescent="0.3">
      <c r="A157" s="24" t="s">
        <v>27</v>
      </c>
      <c r="B157" s="69" t="s">
        <v>106</v>
      </c>
      <c r="C157" s="21" t="s">
        <v>110</v>
      </c>
      <c r="D157" s="22">
        <v>240</v>
      </c>
      <c r="E157" s="23">
        <f>E158</f>
        <v>743</v>
      </c>
      <c r="F157" s="9"/>
      <c r="G157" s="9">
        <f>'[1]БР _МА 2020'!F243</f>
        <v>743</v>
      </c>
      <c r="H157" s="9">
        <f t="shared" si="6"/>
        <v>0</v>
      </c>
    </row>
    <row r="158" spans="1:8" ht="18.75" x14ac:dyDescent="0.3">
      <c r="A158" s="24" t="s">
        <v>28</v>
      </c>
      <c r="B158" s="69" t="s">
        <v>106</v>
      </c>
      <c r="C158" s="21" t="s">
        <v>110</v>
      </c>
      <c r="D158" s="22">
        <v>244</v>
      </c>
      <c r="E158" s="23">
        <v>743</v>
      </c>
      <c r="F158" s="9"/>
      <c r="G158" s="9"/>
      <c r="H158" s="9"/>
    </row>
    <row r="159" spans="1:8" ht="45.75" customHeight="1" x14ac:dyDescent="0.3">
      <c r="A159" s="37" t="s">
        <v>111</v>
      </c>
      <c r="B159" s="71" t="s">
        <v>106</v>
      </c>
      <c r="C159" s="19"/>
      <c r="D159" s="49"/>
      <c r="E159" s="8">
        <f>E160+E164+E168+E172+E176</f>
        <v>522</v>
      </c>
      <c r="F159" s="9"/>
      <c r="G159" s="9">
        <f>'[1]БР _МА 2020'!F254</f>
        <v>522</v>
      </c>
      <c r="H159" s="9">
        <f t="shared" si="6"/>
        <v>0</v>
      </c>
    </row>
    <row r="160" spans="1:8" ht="37.5" x14ac:dyDescent="0.3">
      <c r="A160" s="37" t="s">
        <v>112</v>
      </c>
      <c r="B160" s="71" t="s">
        <v>106</v>
      </c>
      <c r="C160" s="19" t="s">
        <v>113</v>
      </c>
      <c r="D160" s="49"/>
      <c r="E160" s="44">
        <f>E161</f>
        <v>24</v>
      </c>
      <c r="F160" s="9"/>
      <c r="G160" s="9">
        <f>'[1]БР _МА 2020'!F255</f>
        <v>24</v>
      </c>
      <c r="H160" s="9">
        <f t="shared" si="6"/>
        <v>0</v>
      </c>
    </row>
    <row r="161" spans="1:8" ht="37.5" x14ac:dyDescent="0.3">
      <c r="A161" s="24" t="s">
        <v>26</v>
      </c>
      <c r="B161" s="69" t="s">
        <v>106</v>
      </c>
      <c r="C161" s="21" t="s">
        <v>113</v>
      </c>
      <c r="D161" s="22">
        <v>200</v>
      </c>
      <c r="E161" s="93">
        <f>E162</f>
        <v>24</v>
      </c>
      <c r="F161" s="9"/>
      <c r="G161" s="9">
        <f>'[1]БР _МА 2020'!F256</f>
        <v>24</v>
      </c>
      <c r="H161" s="9">
        <f t="shared" si="6"/>
        <v>0</v>
      </c>
    </row>
    <row r="162" spans="1:8" ht="37.5" x14ac:dyDescent="0.3">
      <c r="A162" s="24" t="s">
        <v>27</v>
      </c>
      <c r="B162" s="69" t="s">
        <v>106</v>
      </c>
      <c r="C162" s="21" t="s">
        <v>113</v>
      </c>
      <c r="D162" s="22">
        <v>240</v>
      </c>
      <c r="E162" s="93">
        <f>E163</f>
        <v>24</v>
      </c>
      <c r="F162" s="9"/>
      <c r="G162" s="9">
        <f>'[1]БР _МА 2020'!F257</f>
        <v>24</v>
      </c>
      <c r="H162" s="9">
        <f t="shared" si="6"/>
        <v>0</v>
      </c>
    </row>
    <row r="163" spans="1:8" ht="18.75" x14ac:dyDescent="0.3">
      <c r="A163" s="24" t="s">
        <v>28</v>
      </c>
      <c r="B163" s="69" t="s">
        <v>106</v>
      </c>
      <c r="C163" s="21" t="s">
        <v>113</v>
      </c>
      <c r="D163" s="22">
        <v>244</v>
      </c>
      <c r="E163" s="93">
        <v>24</v>
      </c>
      <c r="F163" s="9"/>
      <c r="G163" s="9"/>
      <c r="H163" s="9"/>
    </row>
    <row r="164" spans="1:8" ht="37.5" x14ac:dyDescent="0.3">
      <c r="A164" s="37" t="s">
        <v>114</v>
      </c>
      <c r="B164" s="71" t="s">
        <v>106</v>
      </c>
      <c r="C164" s="19" t="s">
        <v>115</v>
      </c>
      <c r="D164" s="49"/>
      <c r="E164" s="44">
        <f>E165</f>
        <v>160</v>
      </c>
      <c r="F164" s="9"/>
      <c r="G164" s="9">
        <f>'[1]БР _МА 2020'!F261</f>
        <v>160</v>
      </c>
      <c r="H164" s="9">
        <f t="shared" si="6"/>
        <v>0</v>
      </c>
    </row>
    <row r="165" spans="1:8" ht="37.5" x14ac:dyDescent="0.3">
      <c r="A165" s="24" t="s">
        <v>26</v>
      </c>
      <c r="B165" s="69" t="s">
        <v>106</v>
      </c>
      <c r="C165" s="21" t="s">
        <v>115</v>
      </c>
      <c r="D165" s="22">
        <v>200</v>
      </c>
      <c r="E165" s="93">
        <f>E166</f>
        <v>160</v>
      </c>
      <c r="F165" s="9"/>
      <c r="G165" s="9">
        <f>'[1]БР _МА 2020'!F262</f>
        <v>160</v>
      </c>
      <c r="H165" s="9">
        <f t="shared" si="6"/>
        <v>0</v>
      </c>
    </row>
    <row r="166" spans="1:8" ht="37.5" x14ac:dyDescent="0.3">
      <c r="A166" s="24" t="s">
        <v>27</v>
      </c>
      <c r="B166" s="69" t="s">
        <v>106</v>
      </c>
      <c r="C166" s="21" t="s">
        <v>115</v>
      </c>
      <c r="D166" s="22">
        <v>240</v>
      </c>
      <c r="E166" s="93">
        <f>E167</f>
        <v>160</v>
      </c>
      <c r="F166" s="9"/>
      <c r="G166" s="9">
        <f>'[1]БР _МА 2020'!F263</f>
        <v>160</v>
      </c>
      <c r="H166" s="9">
        <f t="shared" si="6"/>
        <v>0</v>
      </c>
    </row>
    <row r="167" spans="1:8" ht="18.75" x14ac:dyDescent="0.3">
      <c r="A167" s="24" t="s">
        <v>28</v>
      </c>
      <c r="B167" s="69" t="s">
        <v>106</v>
      </c>
      <c r="C167" s="21" t="s">
        <v>115</v>
      </c>
      <c r="D167" s="22">
        <v>244</v>
      </c>
      <c r="E167" s="93">
        <v>160</v>
      </c>
      <c r="F167" s="9"/>
      <c r="G167" s="9"/>
      <c r="H167" s="9"/>
    </row>
    <row r="168" spans="1:8" ht="56.25" x14ac:dyDescent="0.3">
      <c r="A168" s="27" t="s">
        <v>116</v>
      </c>
      <c r="B168" s="71" t="s">
        <v>106</v>
      </c>
      <c r="C168" s="19" t="s">
        <v>117</v>
      </c>
      <c r="D168" s="49"/>
      <c r="E168" s="94">
        <f>E169</f>
        <v>290</v>
      </c>
      <c r="F168" s="9"/>
      <c r="G168" s="9">
        <f>'[1]БР _МА 2020'!F270</f>
        <v>290</v>
      </c>
      <c r="H168" s="9">
        <f t="shared" si="6"/>
        <v>0</v>
      </c>
    </row>
    <row r="169" spans="1:8" ht="37.5" x14ac:dyDescent="0.3">
      <c r="A169" s="24" t="s">
        <v>26</v>
      </c>
      <c r="B169" s="69" t="s">
        <v>106</v>
      </c>
      <c r="C169" s="21" t="s">
        <v>117</v>
      </c>
      <c r="D169" s="22">
        <v>200</v>
      </c>
      <c r="E169" s="93">
        <f>E170</f>
        <v>290</v>
      </c>
      <c r="F169" s="9"/>
      <c r="G169" s="9">
        <f>'[1]БР _МА 2020'!F271</f>
        <v>290</v>
      </c>
      <c r="H169" s="9">
        <f t="shared" si="6"/>
        <v>0</v>
      </c>
    </row>
    <row r="170" spans="1:8" ht="37.5" x14ac:dyDescent="0.3">
      <c r="A170" s="24" t="s">
        <v>27</v>
      </c>
      <c r="B170" s="69" t="s">
        <v>106</v>
      </c>
      <c r="C170" s="21" t="s">
        <v>118</v>
      </c>
      <c r="D170" s="22">
        <v>240</v>
      </c>
      <c r="E170" s="93">
        <f>E171</f>
        <v>290</v>
      </c>
      <c r="F170" s="9"/>
      <c r="G170" s="9">
        <f>'[1]БР _МА 2020'!F272</f>
        <v>290</v>
      </c>
      <c r="H170" s="9">
        <f t="shared" si="6"/>
        <v>0</v>
      </c>
    </row>
    <row r="171" spans="1:8" ht="18.75" x14ac:dyDescent="0.3">
      <c r="A171" s="24" t="s">
        <v>28</v>
      </c>
      <c r="B171" s="69" t="s">
        <v>106</v>
      </c>
      <c r="C171" s="21" t="s">
        <v>118</v>
      </c>
      <c r="D171" s="45">
        <v>244</v>
      </c>
      <c r="E171" s="93">
        <v>290</v>
      </c>
      <c r="F171" s="9"/>
      <c r="G171" s="9"/>
      <c r="H171" s="9"/>
    </row>
    <row r="172" spans="1:8" ht="75" x14ac:dyDescent="0.3">
      <c r="A172" s="27" t="s">
        <v>119</v>
      </c>
      <c r="B172" s="71" t="s">
        <v>106</v>
      </c>
      <c r="C172" s="19" t="s">
        <v>120</v>
      </c>
      <c r="D172" s="73"/>
      <c r="E172" s="44">
        <f>E173</f>
        <v>24</v>
      </c>
      <c r="F172" s="9"/>
      <c r="G172" s="9">
        <f>'[2]Бюджетная Роспись 2019_программ'!F348</f>
        <v>24</v>
      </c>
      <c r="H172" s="9">
        <f t="shared" si="6"/>
        <v>0</v>
      </c>
    </row>
    <row r="173" spans="1:8" ht="37.5" x14ac:dyDescent="0.3">
      <c r="A173" s="24" t="s">
        <v>26</v>
      </c>
      <c r="B173" s="69" t="s">
        <v>106</v>
      </c>
      <c r="C173" s="21" t="s">
        <v>120</v>
      </c>
      <c r="D173" s="45">
        <v>200</v>
      </c>
      <c r="E173" s="23">
        <f>E174</f>
        <v>24</v>
      </c>
      <c r="F173" s="9"/>
      <c r="G173" s="9">
        <f>'[2]Бюджетная Роспись 2019_программ'!F349</f>
        <v>24</v>
      </c>
      <c r="H173" s="9">
        <f t="shared" si="6"/>
        <v>0</v>
      </c>
    </row>
    <row r="174" spans="1:8" ht="37.5" x14ac:dyDescent="0.3">
      <c r="A174" s="24" t="s">
        <v>27</v>
      </c>
      <c r="B174" s="69" t="s">
        <v>106</v>
      </c>
      <c r="C174" s="21" t="s">
        <v>120</v>
      </c>
      <c r="D174" s="45">
        <v>240</v>
      </c>
      <c r="E174" s="38">
        <f>E175</f>
        <v>24</v>
      </c>
      <c r="F174" s="9"/>
      <c r="G174" s="9">
        <f>'[2]Бюджетная Роспись 2019_программ'!F350</f>
        <v>24</v>
      </c>
      <c r="H174" s="9">
        <f t="shared" si="6"/>
        <v>0</v>
      </c>
    </row>
    <row r="175" spans="1:8" ht="18.75" x14ac:dyDescent="0.3">
      <c r="A175" s="24" t="s">
        <v>28</v>
      </c>
      <c r="B175" s="69" t="s">
        <v>106</v>
      </c>
      <c r="C175" s="21" t="s">
        <v>120</v>
      </c>
      <c r="D175" s="45">
        <v>244</v>
      </c>
      <c r="E175" s="38">
        <v>24</v>
      </c>
      <c r="F175" s="9"/>
      <c r="G175" s="9"/>
      <c r="H175" s="9"/>
    </row>
    <row r="176" spans="1:8" ht="150" x14ac:dyDescent="0.3">
      <c r="A176" s="37" t="s">
        <v>121</v>
      </c>
      <c r="B176" s="71" t="s">
        <v>106</v>
      </c>
      <c r="C176" s="51" t="s">
        <v>122</v>
      </c>
      <c r="D176" s="45"/>
      <c r="E176" s="94">
        <f>E177</f>
        <v>24</v>
      </c>
      <c r="F176" s="9"/>
      <c r="G176" s="9">
        <f>'[2]Бюджетная Роспись 2019_программ'!F354</f>
        <v>24</v>
      </c>
      <c r="H176" s="9">
        <f t="shared" si="6"/>
        <v>0</v>
      </c>
    </row>
    <row r="177" spans="1:8" ht="37.5" x14ac:dyDescent="0.3">
      <c r="A177" s="24" t="s">
        <v>26</v>
      </c>
      <c r="B177" s="69" t="s">
        <v>106</v>
      </c>
      <c r="C177" s="95" t="s">
        <v>122</v>
      </c>
      <c r="D177" s="45">
        <v>200</v>
      </c>
      <c r="E177" s="96">
        <f>E178</f>
        <v>24</v>
      </c>
      <c r="F177" s="9"/>
      <c r="G177" s="9">
        <f>'[2]Бюджетная Роспись 2019_программ'!F355</f>
        <v>24</v>
      </c>
      <c r="H177" s="9">
        <f t="shared" si="6"/>
        <v>0</v>
      </c>
    </row>
    <row r="178" spans="1:8" ht="37.5" x14ac:dyDescent="0.3">
      <c r="A178" s="24" t="s">
        <v>27</v>
      </c>
      <c r="B178" s="69" t="s">
        <v>106</v>
      </c>
      <c r="C178" s="95" t="s">
        <v>122</v>
      </c>
      <c r="D178" s="45">
        <v>240</v>
      </c>
      <c r="E178" s="96">
        <f>E179</f>
        <v>24</v>
      </c>
      <c r="F178" s="9"/>
      <c r="G178" s="9">
        <f>'[2]Бюджетная Роспись 2019_программ'!F356</f>
        <v>24</v>
      </c>
      <c r="H178" s="9">
        <f t="shared" si="6"/>
        <v>0</v>
      </c>
    </row>
    <row r="179" spans="1:8" ht="18.75" x14ac:dyDescent="0.3">
      <c r="A179" s="24" t="s">
        <v>28</v>
      </c>
      <c r="B179" s="69" t="s">
        <v>106</v>
      </c>
      <c r="C179" s="95" t="s">
        <v>122</v>
      </c>
      <c r="D179" s="45">
        <v>244</v>
      </c>
      <c r="E179" s="93">
        <v>24</v>
      </c>
      <c r="F179" s="9"/>
      <c r="G179" s="9"/>
      <c r="H179" s="9"/>
    </row>
    <row r="180" spans="1:8" ht="18.75" x14ac:dyDescent="0.3">
      <c r="A180" s="97" t="s">
        <v>123</v>
      </c>
      <c r="B180" s="19" t="s">
        <v>124</v>
      </c>
      <c r="C180" s="19"/>
      <c r="D180" s="56"/>
      <c r="E180" s="8">
        <f>E181+E187</f>
        <v>8905.5</v>
      </c>
      <c r="F180" s="9"/>
      <c r="G180" s="9">
        <f>'[1]БР _МА 2020'!F291</f>
        <v>8636</v>
      </c>
      <c r="H180" s="9">
        <f t="shared" si="6"/>
        <v>269.5</v>
      </c>
    </row>
    <row r="181" spans="1:8" ht="18.75" x14ac:dyDescent="0.3">
      <c r="A181" s="98" t="s">
        <v>125</v>
      </c>
      <c r="B181" s="19" t="s">
        <v>126</v>
      </c>
      <c r="C181" s="19"/>
      <c r="D181" s="56"/>
      <c r="E181" s="8">
        <f>E182</f>
        <v>5585.5</v>
      </c>
      <c r="F181" s="9"/>
      <c r="G181" s="9">
        <f>'[1]БР _МА 2020'!F292</f>
        <v>5464</v>
      </c>
      <c r="H181" s="9">
        <f t="shared" si="6"/>
        <v>121.5</v>
      </c>
    </row>
    <row r="182" spans="1:8" ht="61.5" customHeight="1" x14ac:dyDescent="0.3">
      <c r="A182" s="99" t="s">
        <v>76</v>
      </c>
      <c r="B182" s="19" t="s">
        <v>126</v>
      </c>
      <c r="C182" s="19"/>
      <c r="D182" s="56"/>
      <c r="E182" s="8">
        <f>E183</f>
        <v>5585.5</v>
      </c>
      <c r="F182" s="9"/>
      <c r="G182" s="9">
        <f>'[1]БР _МА 2020'!F293</f>
        <v>5464</v>
      </c>
      <c r="H182" s="9">
        <f t="shared" si="6"/>
        <v>121.5</v>
      </c>
    </row>
    <row r="183" spans="1:8" ht="63.75" customHeight="1" x14ac:dyDescent="0.3">
      <c r="A183" s="27" t="s">
        <v>127</v>
      </c>
      <c r="B183" s="19" t="s">
        <v>126</v>
      </c>
      <c r="C183" s="19" t="s">
        <v>128</v>
      </c>
      <c r="D183" s="79"/>
      <c r="E183" s="8">
        <f>E184</f>
        <v>5585.5</v>
      </c>
      <c r="F183" s="9"/>
      <c r="G183" s="9">
        <f>'[1]БР _МА 2020'!F294</f>
        <v>5464</v>
      </c>
      <c r="H183" s="9">
        <f t="shared" si="6"/>
        <v>121.5</v>
      </c>
    </row>
    <row r="184" spans="1:8" ht="37.5" x14ac:dyDescent="0.3">
      <c r="A184" s="24" t="s">
        <v>26</v>
      </c>
      <c r="B184" s="21" t="s">
        <v>126</v>
      </c>
      <c r="C184" s="21" t="s">
        <v>128</v>
      </c>
      <c r="D184" s="22">
        <v>200</v>
      </c>
      <c r="E184" s="23">
        <f>E185</f>
        <v>5585.5</v>
      </c>
      <c r="F184" s="9"/>
      <c r="G184" s="9">
        <f>'[1]БР _МА 2020'!F295</f>
        <v>5464</v>
      </c>
      <c r="H184" s="9">
        <f t="shared" si="6"/>
        <v>121.5</v>
      </c>
    </row>
    <row r="185" spans="1:8" ht="37.5" x14ac:dyDescent="0.3">
      <c r="A185" s="24" t="s">
        <v>27</v>
      </c>
      <c r="B185" s="21" t="s">
        <v>126</v>
      </c>
      <c r="C185" s="21" t="s">
        <v>128</v>
      </c>
      <c r="D185" s="22">
        <v>240</v>
      </c>
      <c r="E185" s="23">
        <f>E186</f>
        <v>5585.5</v>
      </c>
      <c r="F185" s="9"/>
      <c r="G185" s="9">
        <f>'[1]БР _МА 2020'!F296</f>
        <v>5464</v>
      </c>
      <c r="H185" s="9">
        <f t="shared" si="6"/>
        <v>121.5</v>
      </c>
    </row>
    <row r="186" spans="1:8" ht="18.75" x14ac:dyDescent="0.3">
      <c r="A186" s="24" t="s">
        <v>28</v>
      </c>
      <c r="B186" s="21" t="s">
        <v>126</v>
      </c>
      <c r="C186" s="21" t="s">
        <v>128</v>
      </c>
      <c r="D186" s="22">
        <v>244</v>
      </c>
      <c r="E186" s="23">
        <v>5585.5</v>
      </c>
      <c r="F186" s="9"/>
      <c r="G186" s="9"/>
      <c r="H186" s="9"/>
    </row>
    <row r="187" spans="1:8" ht="18.75" x14ac:dyDescent="0.3">
      <c r="A187" s="97" t="s">
        <v>129</v>
      </c>
      <c r="B187" s="100" t="s">
        <v>130</v>
      </c>
      <c r="C187" s="100"/>
      <c r="D187" s="101"/>
      <c r="E187" s="102">
        <f>E188</f>
        <v>3320</v>
      </c>
      <c r="F187" s="9"/>
      <c r="G187" s="9">
        <f>'[1]БР _МА 2020'!F303</f>
        <v>3172</v>
      </c>
      <c r="H187" s="9">
        <f t="shared" si="6"/>
        <v>148</v>
      </c>
    </row>
    <row r="188" spans="1:8" ht="43.5" customHeight="1" x14ac:dyDescent="0.3">
      <c r="A188" s="103" t="s">
        <v>111</v>
      </c>
      <c r="B188" s="100" t="s">
        <v>130</v>
      </c>
      <c r="C188" s="100"/>
      <c r="D188" s="101"/>
      <c r="E188" s="102">
        <f>E189</f>
        <v>3320</v>
      </c>
      <c r="F188" s="9"/>
      <c r="G188" s="9">
        <f>'[1]БР _МА 2020'!F304</f>
        <v>3172</v>
      </c>
      <c r="H188" s="9">
        <f t="shared" si="6"/>
        <v>148</v>
      </c>
    </row>
    <row r="189" spans="1:8" ht="37.5" x14ac:dyDescent="0.3">
      <c r="A189" s="104" t="s">
        <v>131</v>
      </c>
      <c r="B189" s="100" t="s">
        <v>130</v>
      </c>
      <c r="C189" s="105" t="s">
        <v>132</v>
      </c>
      <c r="D189" s="101"/>
      <c r="E189" s="102">
        <f>E190</f>
        <v>3320</v>
      </c>
      <c r="F189" s="9"/>
      <c r="G189" s="9">
        <f>'[1]БР _МА 2020'!F305</f>
        <v>3172</v>
      </c>
      <c r="H189" s="9">
        <f t="shared" si="6"/>
        <v>148</v>
      </c>
    </row>
    <row r="190" spans="1:8" ht="37.5" x14ac:dyDescent="0.3">
      <c r="A190" s="24" t="s">
        <v>26</v>
      </c>
      <c r="B190" s="105" t="s">
        <v>130</v>
      </c>
      <c r="C190" s="105" t="s">
        <v>132</v>
      </c>
      <c r="D190" s="85">
        <v>200</v>
      </c>
      <c r="E190" s="86">
        <f>E191</f>
        <v>3320</v>
      </c>
      <c r="F190" s="9"/>
      <c r="G190" s="9">
        <f>'[1]БР _МА 2020'!F306</f>
        <v>3172</v>
      </c>
      <c r="H190" s="9">
        <f t="shared" si="6"/>
        <v>148</v>
      </c>
    </row>
    <row r="191" spans="1:8" ht="37.5" x14ac:dyDescent="0.3">
      <c r="A191" s="24" t="s">
        <v>27</v>
      </c>
      <c r="B191" s="105" t="s">
        <v>130</v>
      </c>
      <c r="C191" s="105" t="s">
        <v>132</v>
      </c>
      <c r="D191" s="85">
        <v>240</v>
      </c>
      <c r="E191" s="86">
        <f>E192</f>
        <v>3320</v>
      </c>
      <c r="F191" s="9"/>
      <c r="G191" s="9">
        <f>'[1]БР _МА 2020'!F307</f>
        <v>3172</v>
      </c>
      <c r="H191" s="9">
        <f t="shared" si="6"/>
        <v>148</v>
      </c>
    </row>
    <row r="192" spans="1:8" ht="18.75" x14ac:dyDescent="0.3">
      <c r="A192" s="24" t="s">
        <v>28</v>
      </c>
      <c r="B192" s="105" t="s">
        <v>130</v>
      </c>
      <c r="C192" s="105" t="s">
        <v>132</v>
      </c>
      <c r="D192" s="85">
        <v>244</v>
      </c>
      <c r="E192" s="86">
        <v>3320</v>
      </c>
      <c r="F192" s="9"/>
      <c r="G192" s="9"/>
      <c r="H192" s="9"/>
    </row>
    <row r="193" spans="1:8" ht="23.25" customHeight="1" x14ac:dyDescent="0.3">
      <c r="A193" s="42" t="s">
        <v>133</v>
      </c>
      <c r="B193" s="19" t="s">
        <v>134</v>
      </c>
      <c r="C193" s="19"/>
      <c r="D193" s="17"/>
      <c r="E193" s="48">
        <f>E194+E199+E204</f>
        <v>13078.5</v>
      </c>
      <c r="F193" s="9"/>
      <c r="G193" s="9">
        <f>'[1]БР _МА 2020'!F317</f>
        <v>13050.9</v>
      </c>
      <c r="H193" s="9">
        <f t="shared" si="6"/>
        <v>27.600000000000364</v>
      </c>
    </row>
    <row r="194" spans="1:8" ht="21.75" customHeight="1" x14ac:dyDescent="0.3">
      <c r="A194" s="42" t="s">
        <v>135</v>
      </c>
      <c r="B194" s="19" t="s">
        <v>136</v>
      </c>
      <c r="C194" s="19"/>
      <c r="D194" s="17"/>
      <c r="E194" s="48">
        <f>E195</f>
        <v>245</v>
      </c>
      <c r="F194" s="9"/>
      <c r="G194" s="9">
        <f>'[1]БР _МА 2020'!F318</f>
        <v>242.1</v>
      </c>
      <c r="H194" s="9">
        <f t="shared" ref="H194:H254" si="7">E194-G194</f>
        <v>2.9000000000000057</v>
      </c>
    </row>
    <row r="195" spans="1:8" ht="143.25" customHeight="1" x14ac:dyDescent="0.3">
      <c r="A195" s="37" t="s">
        <v>137</v>
      </c>
      <c r="B195" s="19" t="s">
        <v>136</v>
      </c>
      <c r="C195" s="19" t="s">
        <v>138</v>
      </c>
      <c r="D195" s="17"/>
      <c r="E195" s="8">
        <f>E196</f>
        <v>245</v>
      </c>
      <c r="F195" s="9"/>
      <c r="G195" s="9">
        <f>'[1]БР _МА 2020'!F319</f>
        <v>242.1</v>
      </c>
      <c r="H195" s="9">
        <f t="shared" si="7"/>
        <v>2.9000000000000057</v>
      </c>
    </row>
    <row r="196" spans="1:8" ht="18.75" x14ac:dyDescent="0.3">
      <c r="A196" s="106" t="s">
        <v>139</v>
      </c>
      <c r="B196" s="21" t="s">
        <v>136</v>
      </c>
      <c r="C196" s="21" t="s">
        <v>138</v>
      </c>
      <c r="D196" s="22">
        <v>300</v>
      </c>
      <c r="E196" s="23">
        <f>E197</f>
        <v>245</v>
      </c>
      <c r="F196" s="9"/>
      <c r="G196" s="9">
        <f>'[1]БР _МА 2020'!F320</f>
        <v>242.1</v>
      </c>
      <c r="H196" s="9">
        <f t="shared" si="7"/>
        <v>2.9000000000000057</v>
      </c>
    </row>
    <row r="197" spans="1:8" ht="18.75" x14ac:dyDescent="0.3">
      <c r="A197" s="39" t="s">
        <v>140</v>
      </c>
      <c r="B197" s="21" t="s">
        <v>136</v>
      </c>
      <c r="C197" s="21" t="s">
        <v>138</v>
      </c>
      <c r="D197" s="22">
        <v>310</v>
      </c>
      <c r="E197" s="38">
        <f>E198</f>
        <v>245</v>
      </c>
      <c r="F197" s="9"/>
      <c r="G197" s="9">
        <f>'[1]БР _МА 2020'!F321</f>
        <v>242.1</v>
      </c>
      <c r="H197" s="9">
        <f t="shared" si="7"/>
        <v>2.9000000000000057</v>
      </c>
    </row>
    <row r="198" spans="1:8" ht="18.75" x14ac:dyDescent="0.3">
      <c r="A198" s="39" t="s">
        <v>141</v>
      </c>
      <c r="B198" s="21" t="s">
        <v>136</v>
      </c>
      <c r="C198" s="21" t="s">
        <v>138</v>
      </c>
      <c r="D198" s="22">
        <v>312</v>
      </c>
      <c r="E198" s="38">
        <v>245</v>
      </c>
      <c r="F198" s="9"/>
      <c r="G198" s="9"/>
      <c r="H198" s="9"/>
    </row>
    <row r="199" spans="1:8" ht="18.75" x14ac:dyDescent="0.3">
      <c r="A199" s="97" t="s">
        <v>142</v>
      </c>
      <c r="B199" s="19" t="s">
        <v>143</v>
      </c>
      <c r="C199" s="19"/>
      <c r="D199" s="49"/>
      <c r="E199" s="48">
        <f>E200</f>
        <v>2169.6999999999998</v>
      </c>
      <c r="F199" s="9"/>
      <c r="G199" s="9">
        <f>'[1]БР _МА 2020'!F325</f>
        <v>2145</v>
      </c>
      <c r="H199" s="9">
        <f t="shared" si="7"/>
        <v>24.699999999999818</v>
      </c>
    </row>
    <row r="200" spans="1:8" ht="234.75" customHeight="1" x14ac:dyDescent="0.3">
      <c r="A200" s="37" t="s">
        <v>144</v>
      </c>
      <c r="B200" s="19" t="s">
        <v>143</v>
      </c>
      <c r="C200" s="19" t="s">
        <v>145</v>
      </c>
      <c r="D200" s="17"/>
      <c r="E200" s="8">
        <f>E201</f>
        <v>2169.6999999999998</v>
      </c>
      <c r="F200" s="9"/>
      <c r="G200" s="9">
        <f>'[1]БР _МА 2020'!F326</f>
        <v>2145</v>
      </c>
      <c r="H200" s="9">
        <f t="shared" si="7"/>
        <v>24.699999999999818</v>
      </c>
    </row>
    <row r="201" spans="1:8" ht="18.75" x14ac:dyDescent="0.3">
      <c r="A201" s="106" t="s">
        <v>139</v>
      </c>
      <c r="B201" s="21" t="s">
        <v>143</v>
      </c>
      <c r="C201" s="21" t="s">
        <v>145</v>
      </c>
      <c r="D201" s="22">
        <v>300</v>
      </c>
      <c r="E201" s="23">
        <f>E202</f>
        <v>2169.6999999999998</v>
      </c>
      <c r="F201" s="9"/>
      <c r="G201" s="9">
        <f>'[1]БР _МА 2020'!F327</f>
        <v>2145</v>
      </c>
      <c r="H201" s="9">
        <f t="shared" si="7"/>
        <v>24.699999999999818</v>
      </c>
    </row>
    <row r="202" spans="1:8" ht="18.75" x14ac:dyDescent="0.3">
      <c r="A202" s="39" t="s">
        <v>140</v>
      </c>
      <c r="B202" s="21" t="s">
        <v>143</v>
      </c>
      <c r="C202" s="21" t="s">
        <v>145</v>
      </c>
      <c r="D202" s="22">
        <v>310</v>
      </c>
      <c r="E202" s="38">
        <f>E203</f>
        <v>2169.6999999999998</v>
      </c>
      <c r="F202" s="9"/>
      <c r="G202" s="9">
        <f>'[1]БР _МА 2020'!F328</f>
        <v>2145</v>
      </c>
      <c r="H202" s="9">
        <f t="shared" si="7"/>
        <v>24.699999999999818</v>
      </c>
    </row>
    <row r="203" spans="1:8" ht="18.75" x14ac:dyDescent="0.3">
      <c r="A203" s="39" t="s">
        <v>141</v>
      </c>
      <c r="B203" s="21" t="s">
        <v>143</v>
      </c>
      <c r="C203" s="21" t="s">
        <v>145</v>
      </c>
      <c r="D203" s="22">
        <v>312</v>
      </c>
      <c r="E203" s="38">
        <v>2169.6999999999998</v>
      </c>
      <c r="F203" s="9"/>
      <c r="G203" s="9"/>
      <c r="H203" s="9"/>
    </row>
    <row r="204" spans="1:8" ht="18.75" x14ac:dyDescent="0.3">
      <c r="A204" s="42" t="s">
        <v>146</v>
      </c>
      <c r="B204" s="19" t="s">
        <v>147</v>
      </c>
      <c r="C204" s="19"/>
      <c r="D204" s="17"/>
      <c r="E204" s="48">
        <f>E205+E210</f>
        <v>10663.8</v>
      </c>
      <c r="F204" s="9"/>
      <c r="G204" s="9">
        <f>'[1]БР _МА 2020'!F332</f>
        <v>10663.8</v>
      </c>
      <c r="H204" s="9">
        <f t="shared" si="7"/>
        <v>0</v>
      </c>
    </row>
    <row r="205" spans="1:8" ht="71.25" customHeight="1" x14ac:dyDescent="0.3">
      <c r="A205" s="14" t="s">
        <v>148</v>
      </c>
      <c r="B205" s="19" t="s">
        <v>147</v>
      </c>
      <c r="C205" s="19" t="s">
        <v>149</v>
      </c>
      <c r="D205" s="17"/>
      <c r="E205" s="48">
        <f>E206</f>
        <v>6797.5</v>
      </c>
      <c r="F205" s="9"/>
      <c r="G205" s="9">
        <f>'[1]БР _МА 2020'!F333</f>
        <v>6797.5</v>
      </c>
      <c r="H205" s="9">
        <f t="shared" si="7"/>
        <v>0</v>
      </c>
    </row>
    <row r="206" spans="1:8" ht="18.75" x14ac:dyDescent="0.3">
      <c r="A206" s="107" t="s">
        <v>139</v>
      </c>
      <c r="B206" s="21" t="s">
        <v>147</v>
      </c>
      <c r="C206" s="21" t="s">
        <v>149</v>
      </c>
      <c r="D206" s="22">
        <v>300</v>
      </c>
      <c r="E206" s="38">
        <f>E207</f>
        <v>6797.5</v>
      </c>
      <c r="F206" s="9"/>
      <c r="G206" s="9">
        <f>'[1]БР _МА 2020'!F334</f>
        <v>6797.5</v>
      </c>
      <c r="H206" s="9">
        <f t="shared" si="7"/>
        <v>0</v>
      </c>
    </row>
    <row r="207" spans="1:8" ht="19.5" customHeight="1" x14ac:dyDescent="0.3">
      <c r="A207" s="108" t="s">
        <v>140</v>
      </c>
      <c r="B207" s="21" t="s">
        <v>147</v>
      </c>
      <c r="C207" s="21" t="s">
        <v>149</v>
      </c>
      <c r="D207" s="22">
        <v>310</v>
      </c>
      <c r="E207" s="38">
        <f>E208</f>
        <v>6797.5</v>
      </c>
      <c r="F207" s="9"/>
      <c r="G207" s="9">
        <f>'[1]БР _МА 2020'!F335</f>
        <v>6797.5</v>
      </c>
      <c r="H207" s="9">
        <f t="shared" si="7"/>
        <v>0</v>
      </c>
    </row>
    <row r="208" spans="1:8" ht="42" customHeight="1" x14ac:dyDescent="0.3">
      <c r="A208" s="25" t="s">
        <v>150</v>
      </c>
      <c r="B208" s="21" t="s">
        <v>147</v>
      </c>
      <c r="C208" s="21" t="s">
        <v>149</v>
      </c>
      <c r="D208" s="22">
        <v>312</v>
      </c>
      <c r="E208" s="38">
        <v>6797.5</v>
      </c>
      <c r="F208" s="9"/>
      <c r="G208" s="9"/>
      <c r="H208" s="9"/>
    </row>
    <row r="209" spans="1:8" ht="61.5" customHeight="1" x14ac:dyDescent="0.3">
      <c r="A209" s="32" t="s">
        <v>151</v>
      </c>
      <c r="B209" s="19" t="s">
        <v>147</v>
      </c>
      <c r="C209" s="19" t="s">
        <v>152</v>
      </c>
      <c r="D209" s="49"/>
      <c r="E209" s="48">
        <f>E210</f>
        <v>3866.3</v>
      </c>
      <c r="F209" s="9"/>
      <c r="G209" s="9">
        <f>'[1]БР _МА 2020'!F339</f>
        <v>3866.3</v>
      </c>
      <c r="H209" s="9">
        <f t="shared" si="7"/>
        <v>0</v>
      </c>
    </row>
    <row r="210" spans="1:8" ht="18.75" x14ac:dyDescent="0.3">
      <c r="A210" s="106" t="s">
        <v>139</v>
      </c>
      <c r="B210" s="21" t="s">
        <v>147</v>
      </c>
      <c r="C210" s="21" t="s">
        <v>152</v>
      </c>
      <c r="D210" s="22">
        <v>300</v>
      </c>
      <c r="E210" s="38">
        <f>E211</f>
        <v>3866.3</v>
      </c>
      <c r="F210" s="9"/>
      <c r="G210" s="9">
        <f>'[1]БР _МА 2020'!F340</f>
        <v>3866.3</v>
      </c>
      <c r="H210" s="9">
        <f t="shared" si="7"/>
        <v>0</v>
      </c>
    </row>
    <row r="211" spans="1:8" ht="36" customHeight="1" x14ac:dyDescent="0.3">
      <c r="A211" s="108" t="s">
        <v>153</v>
      </c>
      <c r="B211" s="21" t="s">
        <v>147</v>
      </c>
      <c r="C211" s="21" t="s">
        <v>152</v>
      </c>
      <c r="D211" s="22">
        <v>320</v>
      </c>
      <c r="E211" s="38">
        <f>E212</f>
        <v>3866.3</v>
      </c>
      <c r="F211" s="9"/>
      <c r="G211" s="9">
        <f>'[1]БР _МА 2020'!F341</f>
        <v>3866.3</v>
      </c>
      <c r="H211" s="9">
        <f t="shared" si="7"/>
        <v>0</v>
      </c>
    </row>
    <row r="212" spans="1:8" ht="36" customHeight="1" x14ac:dyDescent="0.3">
      <c r="A212" s="109" t="s">
        <v>154</v>
      </c>
      <c r="B212" s="21" t="s">
        <v>147</v>
      </c>
      <c r="C212" s="21" t="s">
        <v>152</v>
      </c>
      <c r="D212" s="22">
        <v>323</v>
      </c>
      <c r="E212" s="38">
        <v>3866.3</v>
      </c>
      <c r="F212" s="9"/>
      <c r="G212" s="9"/>
      <c r="H212" s="9"/>
    </row>
    <row r="213" spans="1:8" ht="18.75" x14ac:dyDescent="0.3">
      <c r="A213" s="42" t="s">
        <v>155</v>
      </c>
      <c r="B213" s="19" t="s">
        <v>156</v>
      </c>
      <c r="C213" s="21"/>
      <c r="D213" s="17"/>
      <c r="E213" s="48">
        <f>E214</f>
        <v>12254.1</v>
      </c>
      <c r="F213" s="9"/>
      <c r="G213" s="9">
        <f>'[1]БР _МА 2020'!F345</f>
        <v>12238.3</v>
      </c>
      <c r="H213" s="9">
        <f t="shared" si="7"/>
        <v>15.800000000001091</v>
      </c>
    </row>
    <row r="214" spans="1:8" ht="18.75" x14ac:dyDescent="0.3">
      <c r="A214" s="110" t="s">
        <v>157</v>
      </c>
      <c r="B214" s="19" t="s">
        <v>158</v>
      </c>
      <c r="C214" s="21"/>
      <c r="D214" s="17"/>
      <c r="E214" s="48">
        <f>E215</f>
        <v>12254.1</v>
      </c>
      <c r="F214" s="9"/>
      <c r="G214" s="9">
        <f>'[1]БР _МА 2020'!F346</f>
        <v>12238.3</v>
      </c>
      <c r="H214" s="9">
        <f t="shared" si="7"/>
        <v>15.800000000001091</v>
      </c>
    </row>
    <row r="215" spans="1:8" ht="37.5" x14ac:dyDescent="0.3">
      <c r="A215" s="74" t="s">
        <v>111</v>
      </c>
      <c r="B215" s="19" t="s">
        <v>158</v>
      </c>
      <c r="C215" s="19"/>
      <c r="D215" s="17"/>
      <c r="E215" s="48">
        <f>E216+E220</f>
        <v>12254.1</v>
      </c>
      <c r="F215" s="9"/>
      <c r="G215" s="9">
        <f>'[1]БР _МА 2020'!F347</f>
        <v>12238.3</v>
      </c>
      <c r="H215" s="9">
        <f t="shared" si="7"/>
        <v>15.800000000001091</v>
      </c>
    </row>
    <row r="216" spans="1:8" ht="54" customHeight="1" x14ac:dyDescent="0.3">
      <c r="A216" s="27" t="s">
        <v>159</v>
      </c>
      <c r="B216" s="19" t="s">
        <v>158</v>
      </c>
      <c r="C216" s="19" t="s">
        <v>160</v>
      </c>
      <c r="D216" s="49"/>
      <c r="E216" s="48">
        <f>E217</f>
        <v>576</v>
      </c>
      <c r="F216" s="9"/>
      <c r="G216" s="9">
        <f>'[1]БР _МА 2020'!F348</f>
        <v>576</v>
      </c>
      <c r="H216" s="9">
        <f t="shared" si="7"/>
        <v>0</v>
      </c>
    </row>
    <row r="217" spans="1:8" ht="37.5" x14ac:dyDescent="0.3">
      <c r="A217" s="24" t="s">
        <v>26</v>
      </c>
      <c r="B217" s="21" t="s">
        <v>158</v>
      </c>
      <c r="C217" s="21" t="s">
        <v>160</v>
      </c>
      <c r="D217" s="22">
        <v>200</v>
      </c>
      <c r="E217" s="38">
        <f>E218</f>
        <v>576</v>
      </c>
      <c r="F217" s="9"/>
      <c r="G217" s="9">
        <f>'[1]БР _МА 2020'!F349</f>
        <v>576</v>
      </c>
      <c r="H217" s="9">
        <f t="shared" si="7"/>
        <v>0</v>
      </c>
    </row>
    <row r="218" spans="1:8" ht="37.5" x14ac:dyDescent="0.3">
      <c r="A218" s="24" t="s">
        <v>27</v>
      </c>
      <c r="B218" s="21" t="s">
        <v>158</v>
      </c>
      <c r="C218" s="21" t="s">
        <v>160</v>
      </c>
      <c r="D218" s="22">
        <v>240</v>
      </c>
      <c r="E218" s="38">
        <f>E219</f>
        <v>576</v>
      </c>
      <c r="F218" s="9"/>
      <c r="G218" s="9">
        <f>'[1]БР _МА 2020'!F350</f>
        <v>576</v>
      </c>
      <c r="H218" s="9">
        <f t="shared" si="7"/>
        <v>0</v>
      </c>
    </row>
    <row r="219" spans="1:8" ht="18.75" x14ac:dyDescent="0.3">
      <c r="A219" s="24" t="s">
        <v>28</v>
      </c>
      <c r="B219" s="21" t="s">
        <v>158</v>
      </c>
      <c r="C219" s="21" t="s">
        <v>160</v>
      </c>
      <c r="D219" s="22">
        <v>244</v>
      </c>
      <c r="E219" s="38">
        <v>576</v>
      </c>
      <c r="F219" s="9"/>
      <c r="G219" s="9"/>
      <c r="H219" s="9"/>
    </row>
    <row r="220" spans="1:8" ht="37.5" x14ac:dyDescent="0.3">
      <c r="A220" s="37" t="s">
        <v>161</v>
      </c>
      <c r="B220" s="19" t="s">
        <v>158</v>
      </c>
      <c r="C220" s="19" t="s">
        <v>162</v>
      </c>
      <c r="D220" s="49"/>
      <c r="E220" s="48">
        <f>E221+E225+E228</f>
        <v>11678.1</v>
      </c>
      <c r="F220" s="9"/>
      <c r="G220" s="9">
        <f>'[1]БР _МА 2020'!F357</f>
        <v>11662.3</v>
      </c>
      <c r="H220" s="9">
        <f t="shared" si="7"/>
        <v>15.800000000001091</v>
      </c>
    </row>
    <row r="221" spans="1:8" ht="75" x14ac:dyDescent="0.3">
      <c r="A221" s="34" t="s">
        <v>15</v>
      </c>
      <c r="B221" s="21" t="s">
        <v>158</v>
      </c>
      <c r="C221" s="21" t="s">
        <v>162</v>
      </c>
      <c r="D221" s="22">
        <v>100</v>
      </c>
      <c r="E221" s="38">
        <f>E222</f>
        <v>9278.1</v>
      </c>
      <c r="F221" s="9"/>
      <c r="G221" s="9">
        <f>'[1]БР _МА 2020'!F358</f>
        <v>9262.2999999999993</v>
      </c>
      <c r="H221" s="9">
        <f t="shared" si="7"/>
        <v>15.800000000001091</v>
      </c>
    </row>
    <row r="222" spans="1:8" ht="18.75" x14ac:dyDescent="0.3">
      <c r="A222" s="39" t="s">
        <v>79</v>
      </c>
      <c r="B222" s="21" t="s">
        <v>158</v>
      </c>
      <c r="C222" s="21" t="s">
        <v>162</v>
      </c>
      <c r="D222" s="22">
        <v>110</v>
      </c>
      <c r="E222" s="38">
        <f>E223+E224</f>
        <v>9278.1</v>
      </c>
      <c r="F222" s="9"/>
      <c r="G222" s="9">
        <f>'[1]БР _МА 2020'!F359</f>
        <v>9262.2999999999993</v>
      </c>
      <c r="H222" s="9">
        <f t="shared" si="7"/>
        <v>15.800000000001091</v>
      </c>
    </row>
    <row r="223" spans="1:8" ht="18.75" x14ac:dyDescent="0.3">
      <c r="A223" s="39" t="s">
        <v>80</v>
      </c>
      <c r="B223" s="21" t="s">
        <v>158</v>
      </c>
      <c r="C223" s="21" t="s">
        <v>162</v>
      </c>
      <c r="D223" s="22">
        <v>111</v>
      </c>
      <c r="E223" s="38">
        <v>7126</v>
      </c>
      <c r="F223" s="9"/>
      <c r="G223" s="9"/>
      <c r="H223" s="9"/>
    </row>
    <row r="224" spans="1:8" ht="56.25" x14ac:dyDescent="0.3">
      <c r="A224" s="78" t="s">
        <v>81</v>
      </c>
      <c r="B224" s="21" t="s">
        <v>158</v>
      </c>
      <c r="C224" s="21" t="s">
        <v>162</v>
      </c>
      <c r="D224" s="22">
        <v>119</v>
      </c>
      <c r="E224" s="38">
        <v>2152.1</v>
      </c>
      <c r="F224" s="9"/>
      <c r="G224" s="9"/>
      <c r="H224" s="9"/>
    </row>
    <row r="225" spans="1:8" ht="37.5" x14ac:dyDescent="0.3">
      <c r="A225" s="24" t="s">
        <v>26</v>
      </c>
      <c r="B225" s="21" t="s">
        <v>158</v>
      </c>
      <c r="C225" s="21" t="s">
        <v>162</v>
      </c>
      <c r="D225" s="22">
        <v>200</v>
      </c>
      <c r="E225" s="38">
        <f>E226</f>
        <v>2398</v>
      </c>
      <c r="F225" s="9"/>
      <c r="G225" s="9">
        <f>'[1]БР _МА 2020'!F368</f>
        <v>2398</v>
      </c>
      <c r="H225" s="9">
        <f t="shared" si="7"/>
        <v>0</v>
      </c>
    </row>
    <row r="226" spans="1:8" ht="37.5" x14ac:dyDescent="0.3">
      <c r="A226" s="24" t="s">
        <v>27</v>
      </c>
      <c r="B226" s="21" t="s">
        <v>158</v>
      </c>
      <c r="C226" s="21" t="s">
        <v>162</v>
      </c>
      <c r="D226" s="22">
        <v>240</v>
      </c>
      <c r="E226" s="38">
        <f>E227</f>
        <v>2398</v>
      </c>
      <c r="F226" s="9"/>
      <c r="G226" s="9">
        <f>'[1]БР _МА 2020'!F369</f>
        <v>2398</v>
      </c>
      <c r="H226" s="9">
        <f t="shared" si="7"/>
        <v>0</v>
      </c>
    </row>
    <row r="227" spans="1:8" ht="18.75" x14ac:dyDescent="0.3">
      <c r="A227" s="24" t="s">
        <v>28</v>
      </c>
      <c r="B227" s="21" t="s">
        <v>158</v>
      </c>
      <c r="C227" s="21" t="s">
        <v>162</v>
      </c>
      <c r="D227" s="22">
        <v>244</v>
      </c>
      <c r="E227" s="38">
        <v>2398</v>
      </c>
      <c r="F227" s="9"/>
      <c r="G227" s="9"/>
      <c r="H227" s="9"/>
    </row>
    <row r="228" spans="1:8" ht="18.75" x14ac:dyDescent="0.3">
      <c r="A228" s="39" t="s">
        <v>29</v>
      </c>
      <c r="B228" s="21" t="s">
        <v>158</v>
      </c>
      <c r="C228" s="21" t="s">
        <v>162</v>
      </c>
      <c r="D228" s="22">
        <v>800</v>
      </c>
      <c r="E228" s="38">
        <f>E229</f>
        <v>2</v>
      </c>
      <c r="F228" s="9"/>
      <c r="G228" s="9">
        <f>'[3]Прилож 2 функц 2019'!E174</f>
        <v>2</v>
      </c>
      <c r="H228" s="9">
        <f t="shared" si="7"/>
        <v>0</v>
      </c>
    </row>
    <row r="229" spans="1:8" ht="18.75" x14ac:dyDescent="0.3">
      <c r="A229" s="39" t="s">
        <v>30</v>
      </c>
      <c r="B229" s="21" t="s">
        <v>158</v>
      </c>
      <c r="C229" s="21" t="s">
        <v>162</v>
      </c>
      <c r="D229" s="22">
        <v>850</v>
      </c>
      <c r="E229" s="38">
        <f>E230+E231+E232</f>
        <v>2</v>
      </c>
      <c r="F229" s="9"/>
      <c r="G229" s="9">
        <f>'[3]Прилож 2 функц 2019'!E175</f>
        <v>2</v>
      </c>
      <c r="H229" s="9">
        <f t="shared" si="7"/>
        <v>0</v>
      </c>
    </row>
    <row r="230" spans="1:8" ht="18.75" x14ac:dyDescent="0.3">
      <c r="A230" s="39" t="s">
        <v>31</v>
      </c>
      <c r="B230" s="21" t="s">
        <v>158</v>
      </c>
      <c r="C230" s="21" t="s">
        <v>162</v>
      </c>
      <c r="D230" s="22">
        <v>851</v>
      </c>
      <c r="E230" s="38">
        <v>0</v>
      </c>
      <c r="F230" s="9"/>
      <c r="G230" s="9"/>
      <c r="H230" s="9"/>
    </row>
    <row r="231" spans="1:8" ht="18.75" x14ac:dyDescent="0.3">
      <c r="A231" s="39" t="s">
        <v>32</v>
      </c>
      <c r="B231" s="21" t="s">
        <v>158</v>
      </c>
      <c r="C231" s="21" t="s">
        <v>162</v>
      </c>
      <c r="D231" s="22">
        <v>852</v>
      </c>
      <c r="E231" s="38">
        <v>0</v>
      </c>
      <c r="F231" s="9"/>
      <c r="G231" s="9"/>
      <c r="H231" s="9"/>
    </row>
    <row r="232" spans="1:8" ht="18.75" x14ac:dyDescent="0.3">
      <c r="A232" s="39" t="s">
        <v>33</v>
      </c>
      <c r="B232" s="21" t="s">
        <v>158</v>
      </c>
      <c r="C232" s="21" t="s">
        <v>162</v>
      </c>
      <c r="D232" s="22">
        <v>853</v>
      </c>
      <c r="E232" s="38">
        <v>2</v>
      </c>
      <c r="F232" s="9"/>
      <c r="G232" s="9"/>
      <c r="H232" s="9"/>
    </row>
    <row r="233" spans="1:8" ht="21.75" customHeight="1" x14ac:dyDescent="0.3">
      <c r="A233" s="42" t="s">
        <v>163</v>
      </c>
      <c r="B233" s="19" t="s">
        <v>164</v>
      </c>
      <c r="C233" s="111"/>
      <c r="D233" s="17"/>
      <c r="E233" s="48">
        <f>E234+E239</f>
        <v>4518.8999999999996</v>
      </c>
      <c r="F233" s="9"/>
      <c r="G233" s="9">
        <f>'[1]БР _МА 2020'!F391</f>
        <v>4518.2</v>
      </c>
      <c r="H233" s="9">
        <f t="shared" si="7"/>
        <v>0.6999999999998181</v>
      </c>
    </row>
    <row r="234" spans="1:8" ht="18.75" x14ac:dyDescent="0.3">
      <c r="A234" s="42" t="s">
        <v>165</v>
      </c>
      <c r="B234" s="19" t="s">
        <v>166</v>
      </c>
      <c r="C234" s="111"/>
      <c r="D234" s="17"/>
      <c r="E234" s="48">
        <f>E235</f>
        <v>1980.5</v>
      </c>
      <c r="F234" s="9"/>
      <c r="G234" s="9">
        <f>'[1]БР _МА 2020'!F392</f>
        <v>1980.5</v>
      </c>
      <c r="H234" s="9">
        <f t="shared" si="7"/>
        <v>0</v>
      </c>
    </row>
    <row r="235" spans="1:8" ht="84" customHeight="1" x14ac:dyDescent="0.3">
      <c r="A235" s="37" t="s">
        <v>167</v>
      </c>
      <c r="B235" s="19" t="s">
        <v>166</v>
      </c>
      <c r="C235" s="19" t="s">
        <v>168</v>
      </c>
      <c r="D235" s="17"/>
      <c r="E235" s="48">
        <f>E236</f>
        <v>1980.5</v>
      </c>
      <c r="F235" s="9"/>
      <c r="G235" s="9">
        <f>'[1]БР _МА 2020'!F393</f>
        <v>1980.5</v>
      </c>
      <c r="H235" s="9">
        <f t="shared" si="7"/>
        <v>0</v>
      </c>
    </row>
    <row r="236" spans="1:8" ht="37.5" x14ac:dyDescent="0.3">
      <c r="A236" s="24" t="s">
        <v>26</v>
      </c>
      <c r="B236" s="21" t="s">
        <v>166</v>
      </c>
      <c r="C236" s="21" t="s">
        <v>168</v>
      </c>
      <c r="D236" s="22">
        <v>200</v>
      </c>
      <c r="E236" s="38">
        <f>E237</f>
        <v>1980.5</v>
      </c>
      <c r="F236" s="9"/>
      <c r="G236" s="9">
        <f>'[1]БР _МА 2020'!F394</f>
        <v>1980.5</v>
      </c>
      <c r="H236" s="9">
        <f t="shared" si="7"/>
        <v>0</v>
      </c>
    </row>
    <row r="237" spans="1:8" ht="37.5" x14ac:dyDescent="0.3">
      <c r="A237" s="24" t="s">
        <v>27</v>
      </c>
      <c r="B237" s="21" t="s">
        <v>166</v>
      </c>
      <c r="C237" s="21" t="s">
        <v>168</v>
      </c>
      <c r="D237" s="22">
        <v>240</v>
      </c>
      <c r="E237" s="38">
        <f>E238</f>
        <v>1980.5</v>
      </c>
      <c r="F237" s="9"/>
      <c r="G237" s="9">
        <f>'[1]БР _МА 2020'!F395</f>
        <v>1980.5</v>
      </c>
      <c r="H237" s="9">
        <f t="shared" si="7"/>
        <v>0</v>
      </c>
    </row>
    <row r="238" spans="1:8" ht="18.75" x14ac:dyDescent="0.3">
      <c r="A238" s="24" t="s">
        <v>28</v>
      </c>
      <c r="B238" s="21" t="s">
        <v>166</v>
      </c>
      <c r="C238" s="21" t="s">
        <v>168</v>
      </c>
      <c r="D238" s="22">
        <v>244</v>
      </c>
      <c r="E238" s="38">
        <f>'[1]БР _МА 2020'!F395</f>
        <v>1980.5</v>
      </c>
      <c r="F238" s="9"/>
      <c r="G238" s="9"/>
      <c r="H238" s="9"/>
    </row>
    <row r="239" spans="1:8" ht="18.75" x14ac:dyDescent="0.3">
      <c r="A239" s="110" t="s">
        <v>169</v>
      </c>
      <c r="B239" s="19" t="s">
        <v>170</v>
      </c>
      <c r="C239" s="19"/>
      <c r="D239" s="17"/>
      <c r="E239" s="48">
        <f>E240</f>
        <v>2538.3999999999996</v>
      </c>
      <c r="F239" s="9"/>
      <c r="G239" s="9">
        <f>'[1]БР _МА 2020'!F399</f>
        <v>2537.6999999999998</v>
      </c>
      <c r="H239" s="9">
        <f t="shared" si="7"/>
        <v>0.6999999999998181</v>
      </c>
    </row>
    <row r="240" spans="1:8" ht="56.25" x14ac:dyDescent="0.3">
      <c r="A240" s="74" t="s">
        <v>171</v>
      </c>
      <c r="B240" s="19" t="s">
        <v>170</v>
      </c>
      <c r="C240" s="19" t="s">
        <v>172</v>
      </c>
      <c r="D240" s="17"/>
      <c r="E240" s="48">
        <f>E241</f>
        <v>2538.3999999999996</v>
      </c>
      <c r="F240" s="9"/>
      <c r="G240" s="9">
        <f>'[1]БР _МА 2020'!F400</f>
        <v>2537.6999999999998</v>
      </c>
      <c r="H240" s="9">
        <f t="shared" si="7"/>
        <v>0.6999999999998181</v>
      </c>
    </row>
    <row r="241" spans="1:9" ht="37.5" x14ac:dyDescent="0.3">
      <c r="A241" s="24" t="s">
        <v>173</v>
      </c>
      <c r="B241" s="21" t="s">
        <v>170</v>
      </c>
      <c r="C241" s="21" t="s">
        <v>172</v>
      </c>
      <c r="D241" s="58"/>
      <c r="E241" s="38">
        <f>E242+E246+E249</f>
        <v>2538.3999999999996</v>
      </c>
      <c r="F241" s="9"/>
      <c r="G241" s="9">
        <f>'[1]БР _МА 2020'!F401</f>
        <v>2537.6999999999998</v>
      </c>
      <c r="H241" s="9">
        <f t="shared" si="7"/>
        <v>0.6999999999998181</v>
      </c>
    </row>
    <row r="242" spans="1:9" ht="75" x14ac:dyDescent="0.3">
      <c r="A242" s="24" t="s">
        <v>15</v>
      </c>
      <c r="B242" s="21" t="s">
        <v>170</v>
      </c>
      <c r="C242" s="21" t="s">
        <v>172</v>
      </c>
      <c r="D242" s="22">
        <v>100</v>
      </c>
      <c r="E242" s="38">
        <f>E243</f>
        <v>2466.6999999999998</v>
      </c>
      <c r="F242" s="9"/>
      <c r="G242" s="9">
        <f>'[1]БР _МА 2020'!F402</f>
        <v>2466</v>
      </c>
      <c r="H242" s="9">
        <f t="shared" si="7"/>
        <v>0.6999999999998181</v>
      </c>
    </row>
    <row r="243" spans="1:9" ht="18.75" x14ac:dyDescent="0.3">
      <c r="A243" s="39" t="s">
        <v>79</v>
      </c>
      <c r="B243" s="21" t="s">
        <v>170</v>
      </c>
      <c r="C243" s="21" t="s">
        <v>172</v>
      </c>
      <c r="D243" s="22">
        <v>110</v>
      </c>
      <c r="E243" s="38">
        <f>E244+E245</f>
        <v>2466.6999999999998</v>
      </c>
      <c r="F243" s="9"/>
      <c r="G243" s="9">
        <f>'[1]БР _МА 2020'!F403</f>
        <v>2466</v>
      </c>
      <c r="H243" s="9">
        <f t="shared" si="7"/>
        <v>0.6999999999998181</v>
      </c>
    </row>
    <row r="244" spans="1:9" ht="18.75" x14ac:dyDescent="0.3">
      <c r="A244" s="39" t="s">
        <v>80</v>
      </c>
      <c r="B244" s="21" t="s">
        <v>170</v>
      </c>
      <c r="C244" s="21" t="s">
        <v>172</v>
      </c>
      <c r="D244" s="22">
        <v>111</v>
      </c>
      <c r="E244" s="38">
        <v>1894.5</v>
      </c>
      <c r="F244" s="9"/>
      <c r="G244" s="9"/>
      <c r="H244" s="9"/>
    </row>
    <row r="245" spans="1:9" ht="56.25" x14ac:dyDescent="0.3">
      <c r="A245" s="78" t="s">
        <v>81</v>
      </c>
      <c r="B245" s="21" t="s">
        <v>170</v>
      </c>
      <c r="C245" s="21" t="s">
        <v>172</v>
      </c>
      <c r="D245" s="22">
        <v>119</v>
      </c>
      <c r="E245" s="38">
        <v>572.20000000000005</v>
      </c>
      <c r="F245" s="9"/>
      <c r="G245" s="9"/>
      <c r="H245" s="9"/>
    </row>
    <row r="246" spans="1:9" ht="37.5" x14ac:dyDescent="0.3">
      <c r="A246" s="24" t="s">
        <v>26</v>
      </c>
      <c r="B246" s="21" t="s">
        <v>170</v>
      </c>
      <c r="C246" s="21" t="s">
        <v>172</v>
      </c>
      <c r="D246" s="22">
        <v>200</v>
      </c>
      <c r="E246" s="38">
        <f>'[1]БР _МА 2020'!F410</f>
        <v>70.699999999999989</v>
      </c>
      <c r="F246" s="9"/>
      <c r="G246" s="9">
        <f>'[1]БР _МА 2020'!F410</f>
        <v>70.699999999999989</v>
      </c>
      <c r="H246" s="9">
        <f t="shared" si="7"/>
        <v>0</v>
      </c>
    </row>
    <row r="247" spans="1:9" ht="37.5" x14ac:dyDescent="0.3">
      <c r="A247" s="24" t="s">
        <v>27</v>
      </c>
      <c r="B247" s="21" t="s">
        <v>170</v>
      </c>
      <c r="C247" s="21" t="s">
        <v>172</v>
      </c>
      <c r="D247" s="22">
        <v>240</v>
      </c>
      <c r="E247" s="38">
        <f>E248</f>
        <v>70.7</v>
      </c>
      <c r="F247" s="9"/>
      <c r="G247" s="9">
        <f>'[1]БР _МА 2020'!F411</f>
        <v>70.699999999999989</v>
      </c>
      <c r="H247" s="9">
        <f t="shared" si="7"/>
        <v>0</v>
      </c>
    </row>
    <row r="248" spans="1:9" ht="18.75" x14ac:dyDescent="0.3">
      <c r="A248" s="24" t="s">
        <v>28</v>
      </c>
      <c r="B248" s="21" t="s">
        <v>170</v>
      </c>
      <c r="C248" s="21" t="s">
        <v>172</v>
      </c>
      <c r="D248" s="22">
        <v>244</v>
      </c>
      <c r="E248" s="38">
        <v>70.7</v>
      </c>
      <c r="F248" s="9"/>
      <c r="G248" s="9"/>
      <c r="H248" s="9"/>
    </row>
    <row r="249" spans="1:9" ht="18.75" x14ac:dyDescent="0.3">
      <c r="A249" s="39" t="s">
        <v>29</v>
      </c>
      <c r="B249" s="21" t="s">
        <v>170</v>
      </c>
      <c r="C249" s="21" t="s">
        <v>172</v>
      </c>
      <c r="D249" s="22">
        <v>800</v>
      </c>
      <c r="E249" s="38">
        <f>E250</f>
        <v>1</v>
      </c>
      <c r="F249" s="9"/>
      <c r="G249" s="9">
        <f>'[1]БР _МА 2020'!F419</f>
        <v>1</v>
      </c>
      <c r="H249" s="9">
        <f t="shared" si="7"/>
        <v>0</v>
      </c>
    </row>
    <row r="250" spans="1:9" ht="18.75" x14ac:dyDescent="0.3">
      <c r="A250" s="39" t="s">
        <v>30</v>
      </c>
      <c r="B250" s="21" t="s">
        <v>170</v>
      </c>
      <c r="C250" s="21" t="s">
        <v>172</v>
      </c>
      <c r="D250" s="22">
        <v>850</v>
      </c>
      <c r="E250" s="38">
        <f>E251+E252+E253</f>
        <v>1</v>
      </c>
      <c r="F250" s="9"/>
      <c r="G250" s="9">
        <f>'[1]БР _МА 2020'!F420</f>
        <v>1</v>
      </c>
      <c r="H250" s="9">
        <f t="shared" si="7"/>
        <v>0</v>
      </c>
    </row>
    <row r="251" spans="1:9" ht="18.75" x14ac:dyDescent="0.3">
      <c r="A251" s="39" t="s">
        <v>31</v>
      </c>
      <c r="B251" s="21" t="s">
        <v>170</v>
      </c>
      <c r="C251" s="21" t="s">
        <v>172</v>
      </c>
      <c r="D251" s="22">
        <v>851</v>
      </c>
      <c r="E251" s="38">
        <v>0</v>
      </c>
      <c r="F251" s="9"/>
      <c r="G251" s="9"/>
      <c r="H251" s="9"/>
    </row>
    <row r="252" spans="1:9" ht="18.75" x14ac:dyDescent="0.3">
      <c r="A252" s="39" t="s">
        <v>32</v>
      </c>
      <c r="B252" s="21" t="s">
        <v>170</v>
      </c>
      <c r="C252" s="21" t="s">
        <v>172</v>
      </c>
      <c r="D252" s="22">
        <v>852</v>
      </c>
      <c r="E252" s="38">
        <v>1</v>
      </c>
      <c r="F252" s="9"/>
      <c r="G252" s="9"/>
      <c r="H252" s="9"/>
    </row>
    <row r="253" spans="1:9" ht="18.75" x14ac:dyDescent="0.3">
      <c r="A253" s="39" t="s">
        <v>33</v>
      </c>
      <c r="B253" s="21" t="s">
        <v>170</v>
      </c>
      <c r="C253" s="21" t="s">
        <v>172</v>
      </c>
      <c r="D253" s="22">
        <v>853</v>
      </c>
      <c r="E253" s="38">
        <v>0</v>
      </c>
      <c r="F253" s="9"/>
      <c r="G253" s="9"/>
      <c r="H253" s="9"/>
    </row>
    <row r="254" spans="1:9" ht="18.75" x14ac:dyDescent="0.3">
      <c r="A254" s="112" t="s">
        <v>174</v>
      </c>
      <c r="B254" s="113"/>
      <c r="C254" s="113"/>
      <c r="D254" s="114"/>
      <c r="E254" s="115">
        <f>E10+E41</f>
        <v>93505</v>
      </c>
      <c r="F254" s="9">
        <f>96065-E254</f>
        <v>2560</v>
      </c>
      <c r="G254" s="9">
        <f>'[1]БР _МА 2020'!F427+'[1]БР_МС 2020'!F71</f>
        <v>93605</v>
      </c>
      <c r="H254" s="9">
        <f t="shared" si="7"/>
        <v>-100</v>
      </c>
      <c r="I254" s="9">
        <f>E10+E41</f>
        <v>93505</v>
      </c>
    </row>
    <row r="255" spans="1:9" hidden="1" x14ac:dyDescent="0.2">
      <c r="A255" s="116"/>
      <c r="B255" s="117"/>
      <c r="C255" s="117"/>
      <c r="D255" s="118"/>
      <c r="E255" s="119"/>
    </row>
    <row r="256" spans="1:9" ht="20.25" hidden="1" x14ac:dyDescent="0.3">
      <c r="A256" s="120" t="s">
        <v>175</v>
      </c>
      <c r="B256" s="121"/>
      <c r="C256" s="122"/>
      <c r="D256" s="123"/>
      <c r="E256" s="124">
        <v>93505</v>
      </c>
      <c r="G256" s="9">
        <f>E254-E256</f>
        <v>0</v>
      </c>
    </row>
    <row r="257" spans="1:5" ht="20.25" hidden="1" x14ac:dyDescent="0.3">
      <c r="A257" s="120" t="s">
        <v>176</v>
      </c>
      <c r="B257" s="125"/>
      <c r="C257" s="125"/>
      <c r="D257" s="126"/>
      <c r="E257" s="127">
        <f>E256-E254</f>
        <v>0</v>
      </c>
    </row>
    <row r="258" spans="1:5" x14ac:dyDescent="0.2">
      <c r="A258" s="126"/>
      <c r="B258" s="125"/>
      <c r="C258" s="125"/>
      <c r="D258" s="126"/>
      <c r="E258" s="9"/>
    </row>
    <row r="259" spans="1:5" x14ac:dyDescent="0.2">
      <c r="A259" s="126"/>
      <c r="B259" s="125"/>
      <c r="C259" s="125"/>
      <c r="D259" s="126"/>
    </row>
    <row r="260" spans="1:5" x14ac:dyDescent="0.2">
      <c r="A260" s="128"/>
      <c r="B260" s="125"/>
      <c r="C260" s="125"/>
      <c r="D260" s="126"/>
    </row>
    <row r="261" spans="1:5" x14ac:dyDescent="0.2">
      <c r="A261" s="128"/>
      <c r="B261" s="125"/>
      <c r="C261" s="125"/>
      <c r="D261" s="126"/>
    </row>
    <row r="262" spans="1:5" x14ac:dyDescent="0.2">
      <c r="A262" s="126"/>
      <c r="B262" s="125"/>
      <c r="C262" s="125"/>
      <c r="D262" s="126"/>
    </row>
    <row r="263" spans="1:5" x14ac:dyDescent="0.2">
      <c r="A263" s="126"/>
      <c r="B263" s="125"/>
      <c r="C263" s="125"/>
      <c r="D263" s="126"/>
    </row>
    <row r="264" spans="1:5" x14ac:dyDescent="0.2">
      <c r="A264" s="123"/>
      <c r="B264" s="129"/>
      <c r="C264" s="130"/>
      <c r="D264" s="123"/>
    </row>
    <row r="265" spans="1:5" x14ac:dyDescent="0.2">
      <c r="A265" s="126"/>
      <c r="B265" s="131"/>
      <c r="C265" s="125"/>
      <c r="D265" s="126"/>
    </row>
    <row r="266" spans="1:5" x14ac:dyDescent="0.2">
      <c r="A266" s="123"/>
      <c r="B266" s="130"/>
      <c r="C266" s="130"/>
      <c r="D266" s="123"/>
    </row>
    <row r="267" spans="1:5" x14ac:dyDescent="0.2">
      <c r="A267" s="126"/>
      <c r="B267" s="125"/>
      <c r="C267" s="125"/>
      <c r="D267" s="126"/>
    </row>
    <row r="268" spans="1:5" x14ac:dyDescent="0.2">
      <c r="A268" s="126"/>
      <c r="B268" s="125"/>
      <c r="C268" s="125"/>
      <c r="D268" s="126"/>
    </row>
    <row r="269" spans="1:5" x14ac:dyDescent="0.2">
      <c r="A269" s="126"/>
      <c r="B269" s="125"/>
      <c r="C269" s="125"/>
      <c r="D269" s="126"/>
    </row>
    <row r="270" spans="1:5" x14ac:dyDescent="0.2">
      <c r="A270" s="126"/>
      <c r="B270" s="125"/>
      <c r="C270" s="125"/>
      <c r="D270" s="126"/>
    </row>
    <row r="271" spans="1:5" x14ac:dyDescent="0.2">
      <c r="A271" s="126"/>
      <c r="B271" s="125"/>
      <c r="C271" s="125"/>
      <c r="D271" s="126"/>
    </row>
    <row r="272" spans="1:5" x14ac:dyDescent="0.2">
      <c r="A272" s="126"/>
      <c r="B272" s="125"/>
      <c r="C272" s="125"/>
      <c r="D272" s="126"/>
    </row>
    <row r="273" spans="1:4" x14ac:dyDescent="0.2">
      <c r="A273" s="126"/>
      <c r="B273" s="125"/>
      <c r="C273" s="125"/>
      <c r="D273" s="126"/>
    </row>
    <row r="274" spans="1:4" x14ac:dyDescent="0.2">
      <c r="A274" s="126"/>
      <c r="B274" s="125"/>
      <c r="C274" s="125"/>
      <c r="D274" s="126"/>
    </row>
    <row r="275" spans="1:4" x14ac:dyDescent="0.2">
      <c r="A275" s="126"/>
      <c r="B275" s="125"/>
      <c r="C275" s="125"/>
      <c r="D275" s="126"/>
    </row>
    <row r="276" spans="1:4" x14ac:dyDescent="0.2">
      <c r="A276" s="126"/>
      <c r="B276" s="125"/>
      <c r="C276" s="125"/>
      <c r="D276" s="126"/>
    </row>
    <row r="277" spans="1:4" x14ac:dyDescent="0.2">
      <c r="A277" s="126"/>
      <c r="B277" s="125"/>
      <c r="C277" s="125"/>
      <c r="D277" s="126"/>
    </row>
    <row r="278" spans="1:4" x14ac:dyDescent="0.2">
      <c r="A278" s="126"/>
      <c r="B278" s="125"/>
      <c r="C278" s="125"/>
      <c r="D278" s="126"/>
    </row>
    <row r="279" spans="1:4" x14ac:dyDescent="0.2">
      <c r="A279" s="123"/>
      <c r="B279" s="129"/>
      <c r="C279" s="130"/>
      <c r="D279" s="123"/>
    </row>
    <row r="280" spans="1:4" x14ac:dyDescent="0.2">
      <c r="A280" s="126"/>
      <c r="B280" s="131"/>
      <c r="C280" s="125"/>
      <c r="D280" s="126"/>
    </row>
    <row r="281" spans="1:4" x14ac:dyDescent="0.2">
      <c r="A281" s="126"/>
      <c r="B281" s="131"/>
      <c r="C281" s="125"/>
      <c r="D281" s="126"/>
    </row>
    <row r="282" spans="1:4" x14ac:dyDescent="0.2">
      <c r="A282" s="126"/>
      <c r="B282" s="131"/>
      <c r="C282" s="125"/>
      <c r="D282" s="126"/>
    </row>
    <row r="283" spans="1:4" x14ac:dyDescent="0.2">
      <c r="A283" s="126"/>
      <c r="B283" s="131"/>
      <c r="C283" s="125"/>
      <c r="D283" s="126"/>
    </row>
    <row r="284" spans="1:4" x14ac:dyDescent="0.2">
      <c r="A284" s="123"/>
      <c r="B284" s="129"/>
      <c r="C284" s="123"/>
      <c r="D284" s="123"/>
    </row>
    <row r="285" spans="1:4" x14ac:dyDescent="0.2">
      <c r="A285" s="123"/>
      <c r="B285" s="129"/>
      <c r="C285" s="123"/>
      <c r="D285" s="123"/>
    </row>
    <row r="286" spans="1:4" x14ac:dyDescent="0.2">
      <c r="A286" s="126"/>
      <c r="B286" s="131"/>
      <c r="C286" s="126"/>
      <c r="D286" s="126"/>
    </row>
    <row r="287" spans="1:4" x14ac:dyDescent="0.2">
      <c r="A287" s="126"/>
      <c r="B287" s="131"/>
      <c r="C287" s="125"/>
      <c r="D287" s="126"/>
    </row>
    <row r="288" spans="1:4" x14ac:dyDescent="0.2">
      <c r="A288" s="126"/>
      <c r="B288" s="131"/>
      <c r="C288" s="125"/>
      <c r="D288" s="126"/>
    </row>
    <row r="289" spans="1:4" x14ac:dyDescent="0.2">
      <c r="A289" s="126"/>
      <c r="B289" s="131"/>
      <c r="C289" s="125"/>
      <c r="D289" s="126"/>
    </row>
    <row r="290" spans="1:4" x14ac:dyDescent="0.2">
      <c r="A290" s="126"/>
      <c r="B290" s="131"/>
      <c r="C290" s="125"/>
      <c r="D290" s="126"/>
    </row>
    <row r="291" spans="1:4" x14ac:dyDescent="0.2">
      <c r="A291" s="123"/>
      <c r="B291" s="129"/>
      <c r="C291" s="130"/>
      <c r="D291" s="123"/>
    </row>
    <row r="292" spans="1:4" x14ac:dyDescent="0.2">
      <c r="A292" s="126"/>
      <c r="B292" s="131"/>
      <c r="C292" s="125"/>
      <c r="D292" s="126"/>
    </row>
    <row r="293" spans="1:4" x14ac:dyDescent="0.2">
      <c r="A293" s="126"/>
      <c r="B293" s="131"/>
      <c r="C293" s="125"/>
      <c r="D293" s="126"/>
    </row>
    <row r="294" spans="1:4" x14ac:dyDescent="0.2">
      <c r="A294" s="126"/>
      <c r="B294" s="131"/>
      <c r="C294" s="125"/>
      <c r="D294" s="126"/>
    </row>
    <row r="295" spans="1:4" x14ac:dyDescent="0.2">
      <c r="A295" s="126"/>
      <c r="B295" s="131"/>
      <c r="C295" s="125"/>
      <c r="D295" s="126"/>
    </row>
    <row r="296" spans="1:4" x14ac:dyDescent="0.2">
      <c r="A296" s="126"/>
      <c r="B296" s="131"/>
      <c r="C296" s="125"/>
      <c r="D296" s="126"/>
    </row>
    <row r="297" spans="1:4" x14ac:dyDescent="0.2">
      <c r="A297" s="126"/>
      <c r="B297" s="131"/>
      <c r="C297" s="125"/>
      <c r="D297" s="126"/>
    </row>
    <row r="298" spans="1:4" x14ac:dyDescent="0.2">
      <c r="A298" s="126"/>
      <c r="B298" s="131"/>
      <c r="C298" s="125"/>
      <c r="D298" s="126"/>
    </row>
    <row r="299" spans="1:4" x14ac:dyDescent="0.2">
      <c r="A299" s="126"/>
      <c r="B299" s="131"/>
      <c r="C299" s="125"/>
      <c r="D299" s="126"/>
    </row>
    <row r="300" spans="1:4" x14ac:dyDescent="0.2">
      <c r="A300" s="123"/>
      <c r="B300" s="131"/>
      <c r="C300" s="125"/>
      <c r="D300" s="132"/>
    </row>
  </sheetData>
  <mergeCells count="11">
    <mergeCell ref="A6:E6"/>
    <mergeCell ref="A1:E1"/>
    <mergeCell ref="A2:E2"/>
    <mergeCell ref="A3:E3"/>
    <mergeCell ref="A4:E4"/>
    <mergeCell ref="A5:F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5" fitToHeight="0" orientation="portrait" r:id="rId1"/>
  <headerFooter alignWithMargins="0"/>
  <rowBreaks count="9" manualBreakCount="9">
    <brk id="27" max="4" man="1"/>
    <brk id="58" max="4" man="1"/>
    <brk id="88" max="4" man="1"/>
    <brk id="115" max="4" man="1"/>
    <brk id="136" max="4" man="1"/>
    <brk id="161" max="4" man="1"/>
    <brk id="189" max="4" man="1"/>
    <brk id="216" max="4" man="1"/>
    <brk id="2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БР 2020 ИЗМ_02.07.20</vt:lpstr>
      <vt:lpstr>'СВОДНАЯ БР 2020 ИЗМ_02.07.20'!Область_печати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2020-07-29T09:25:08Z</cp:lastPrinted>
  <dcterms:created xsi:type="dcterms:W3CDTF">2020-07-29T09:16:01Z</dcterms:created>
  <dcterms:modified xsi:type="dcterms:W3CDTF">2020-07-29T09:25:35Z</dcterms:modified>
</cp:coreProperties>
</file>