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C:\Users\GLAVAMA\Documents\Автово\МА\Постановления\2021 год\"/>
    </mc:Choice>
  </mc:AlternateContent>
  <xr:revisionPtr revIDLastSave="0" documentId="13_ncr:1_{30F4BD2A-D926-4DDD-80E2-58C116930C25}" xr6:coauthVersionLast="47" xr6:coauthVersionMax="47" xr10:uidLastSave="{00000000-0000-0000-0000-000000000000}"/>
  <bookViews>
    <workbookView xWindow="-120" yWindow="-120" windowWidth="29040" windowHeight="15840" xr2:uid="{00000000-000D-0000-FFFF-FFFF00000000}"/>
  </bookViews>
  <sheets>
    <sheet name="2022 год" sheetId="12" r:id="rId1"/>
  </sheets>
  <definedNames>
    <definedName name="_xlnm.Print_Area" localSheetId="0">'2022 год'!$A$1:$G$46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42" i="12" l="1"/>
  <c r="E42" i="12"/>
  <c r="F42" i="12"/>
  <c r="G42" i="12"/>
  <c r="C42" i="12"/>
  <c r="D19" i="12"/>
  <c r="C31" i="12"/>
  <c r="E31" i="12"/>
  <c r="F31" i="12"/>
  <c r="G31" i="12"/>
  <c r="D31" i="12"/>
  <c r="E19" i="12"/>
  <c r="E21" i="12"/>
  <c r="F21" i="12"/>
  <c r="D21" i="12"/>
  <c r="C20" i="12"/>
  <c r="E25" i="12"/>
  <c r="G25" i="12"/>
  <c r="D25" i="12"/>
  <c r="E13" i="12"/>
  <c r="F13" i="12"/>
  <c r="G13" i="12"/>
  <c r="D13" i="12"/>
  <c r="D37" i="12"/>
  <c r="D34" i="12"/>
  <c r="E34" i="12"/>
  <c r="F34" i="12"/>
  <c r="G34" i="12"/>
  <c r="C24" i="12"/>
  <c r="C13" i="12" l="1"/>
  <c r="D33" i="12"/>
  <c r="G37" i="12"/>
  <c r="G33" i="12" s="1"/>
  <c r="F37" i="12"/>
  <c r="F33" i="12" s="1"/>
  <c r="E37" i="12"/>
  <c r="E33" i="12" s="1"/>
  <c r="C41" i="12" l="1"/>
  <c r="F26" i="12"/>
  <c r="F25" i="12" l="1"/>
  <c r="F19" i="12" s="1"/>
  <c r="C19" i="12" s="1"/>
  <c r="C40" i="12"/>
  <c r="C39" i="12"/>
  <c r="C38" i="12"/>
  <c r="C35" i="12"/>
  <c r="C34" i="12" s="1"/>
  <c r="C33" i="12"/>
  <c r="C30" i="12"/>
  <c r="C29" i="12"/>
  <c r="C28" i="12"/>
  <c r="F27" i="12"/>
  <c r="C27" i="12" s="1"/>
  <c r="C26" i="12"/>
  <c r="G22" i="12"/>
  <c r="G21" i="12" s="1"/>
  <c r="G19" i="12" s="1"/>
  <c r="C23" i="12"/>
  <c r="C18" i="12"/>
  <c r="C17" i="12"/>
  <c r="C16" i="12"/>
  <c r="C15" i="12"/>
  <c r="C14" i="12"/>
  <c r="F10" i="12"/>
  <c r="C11" i="12"/>
  <c r="G10" i="12"/>
  <c r="E10" i="12"/>
  <c r="D10" i="12"/>
  <c r="C9" i="12"/>
  <c r="C37" i="12" l="1"/>
  <c r="C12" i="12"/>
  <c r="C25" i="12"/>
  <c r="C22" i="12"/>
  <c r="C21" i="12" s="1"/>
  <c r="C10" i="12"/>
</calcChain>
</file>

<file path=xl/sharedStrings.xml><?xml version="1.0" encoding="utf-8"?>
<sst xmlns="http://schemas.openxmlformats.org/spreadsheetml/2006/main" count="73" uniqueCount="73">
  <si>
    <t>№ п/п</t>
  </si>
  <si>
    <t xml:space="preserve">Наименование товара, работ, услуг 
 </t>
  </si>
  <si>
    <t>2.2</t>
  </si>
  <si>
    <t>3.1</t>
  </si>
  <si>
    <t>3.2</t>
  </si>
  <si>
    <t>3.3</t>
  </si>
  <si>
    <t>3.4</t>
  </si>
  <si>
    <t>3.5</t>
  </si>
  <si>
    <t>4.1</t>
  </si>
  <si>
    <t>4.2</t>
  </si>
  <si>
    <t>4.3</t>
  </si>
  <si>
    <t>4.4</t>
  </si>
  <si>
    <t>4.5</t>
  </si>
  <si>
    <t>5.1</t>
  </si>
  <si>
    <t>5.1.1</t>
  </si>
  <si>
    <t>5.1.2</t>
  </si>
  <si>
    <t>5.2</t>
  </si>
  <si>
    <t>5.2.1</t>
  </si>
  <si>
    <t>5.3</t>
  </si>
  <si>
    <t>Раздел II. Адреса и объёмы поставок товаров, выполнения работ, оказания услуг</t>
  </si>
  <si>
    <t xml:space="preserve">Если иное не установлено решениями муниципального совета МО Автово, постановлениями местной администрации МО МО Автово, настоящим Приложением, адреса (в границах территории МО МО Автово) поставок товаров, выполнения работ, оказания услуг, перечисленных в разделе I настоящего Приложения (графа «Наименования товаров, работ, услуг»), определяются муниципальным заказчиком.
	Объёмы поставок товаров, выполнения работ, оказания услуг, перечисленных в разделе I настоящего Приложения (графа «Наименования товаров, работ, услуг»), определяются муниципальным заказчиком в соответствии с лимитами финансирования, установленными разделом I настоящего Приложения.  </t>
  </si>
  <si>
    <t>4.6</t>
  </si>
  <si>
    <t>е) Ремонт планировочного устройства (за исключением велосипедных дорожек)</t>
  </si>
  <si>
    <t>4.2.1</t>
  </si>
  <si>
    <t>2.1</t>
  </si>
  <si>
    <t>4.2.2</t>
  </si>
  <si>
    <t>5.2.2</t>
  </si>
  <si>
    <t xml:space="preserve">Обеспечение проектирования благоустройства при размещении элементов благоустройства  </t>
  </si>
  <si>
    <t xml:space="preserve">Содержание внутриквартальных территорий в части обеспечения ремонта покрытий, расположенных на внутриквартальных территориях, и проведения санитарных рубок (в том числе удаление аварийных, больных деревьев и кустарников) на территориях, не относящихся к территориям зеленых насаждений в соответствии с законом Санкт-Петербурга </t>
  </si>
  <si>
    <r>
      <t>Размещение, содержание, включая ремонт, ограждений декоративных, ограждений газонных, полусфер, надолбов, приствольных решеток, устройств для вертикального озеленения и цветочного оформления, навесов, беседок, уличной мебели, урн, элементов озеленения, информационных щитов и стендов, планировочного устройства, за исключением велосипедных дорожек; размещение покрытий, в том числе предназначенных для кратковременного и длительного хранения индивидуального автотранспорта, на внутриквартальных территориях</t>
    </r>
    <r>
      <rPr>
        <b/>
        <sz val="10"/>
        <color indexed="8"/>
        <rFont val="Times New Roman"/>
        <family val="1"/>
        <charset val="204"/>
      </rPr>
      <t xml:space="preserve">: </t>
    </r>
  </si>
  <si>
    <t>ОЗЕЛЕНЕНИЕ</t>
  </si>
  <si>
    <t>Размещение, содержание спортивных, детских площадок, включая ремонт расположенных на них элементов благоустройства, на внутриквартальных территориях :</t>
  </si>
  <si>
    <t>Осуществление работ в сфере озеленения на территории муниципального образования:</t>
  </si>
  <si>
    <t>5.4</t>
  </si>
  <si>
    <t>Итого лимит финансирования на 2022год</t>
  </si>
  <si>
    <t>Перечень мероприятий по благоустройству территории МО МО Автово в 2022 году</t>
  </si>
  <si>
    <t>Лимит финансирования на 2022 год 
(в рублях)</t>
  </si>
  <si>
    <t>Лимит финансирования на первый квартал 2022 года (в рублях)</t>
  </si>
  <si>
    <t>Лимит финансирования на второй квартал 2022 года (в рублях)</t>
  </si>
  <si>
    <t>Лимит финансирования на третий квартал 2022 года (в рублях)</t>
  </si>
  <si>
    <t>Лимит финансирования на четвёртый квартал 2022 года (в рублях)</t>
  </si>
  <si>
    <t>Размещение цветочниц</t>
  </si>
  <si>
    <t>Размещение уличной мебели, урн</t>
  </si>
  <si>
    <t xml:space="preserve">Текущий ремонт детского игрового оборудования (работы по ремонту) </t>
  </si>
  <si>
    <t>Ремонт детского игрового оборудования  в том числе:</t>
  </si>
  <si>
    <t>Ремонт детского игрового оборудования (материальные запасы)</t>
  </si>
  <si>
    <t>Ремонт детского игрового оборудования (основные средства)</t>
  </si>
  <si>
    <t>Завоз песка в песочницы</t>
  </si>
  <si>
    <t>Завоз песка в песочницы (закупка песка)</t>
  </si>
  <si>
    <t>Завоз песка в песочницы (развозка песка)</t>
  </si>
  <si>
    <t>Демонтаж детского игрового спортивного оборудования</t>
  </si>
  <si>
    <t>Установка детского игрового оборудования</t>
  </si>
  <si>
    <t>Размещение  и ремонт покрытий покрытий</t>
  </si>
  <si>
    <t>Организация работ по компенсационному озеленению в отношении территорий зеленых насаждений общего пользования местного значения, осуществляемому в соответствии с законом Санкт-Петербурга:</t>
  </si>
  <si>
    <t>Посадка деревьев</t>
  </si>
  <si>
    <t>Посадка  кустов</t>
  </si>
  <si>
    <t>Содержание, в том числе уборка, территорий зеленых насаждений общего пользования местного значения (включая расположенных на них элементов благоустройства), защита зеленых насаждений на указанных территориях</t>
  </si>
  <si>
    <r>
      <t>Уборка территорий зеленых насаждений общего пользования местного значения</t>
    </r>
    <r>
      <rPr>
        <b/>
        <i/>
        <sz val="12"/>
        <color indexed="8"/>
        <rFont val="Times New Roman"/>
        <family val="1"/>
        <charset val="204"/>
      </rPr>
      <t xml:space="preserve"> </t>
    </r>
    <r>
      <rPr>
        <b/>
        <i/>
        <sz val="10"/>
        <color indexed="8"/>
        <rFont val="Times New Roman"/>
        <family val="1"/>
        <charset val="204"/>
      </rPr>
      <t>уборка, территорий зеленых насаждений общего пользования местного значения (включая расположенных на них элементов благоустройства);</t>
    </r>
  </si>
  <si>
    <t>Проведение санитарных рубок на территории зеленых насаждений общего пользования местного значения уборка, территорий зеленых насаждений общего пользования местного значения
(удаление деревьев и кустарников; кронирование (омоложение) деревьев и кустарников; фрезерование пней; корчевание кустов)</t>
  </si>
  <si>
    <t>Создание (размещение), переустройство, восстановление и ремонт объектов зеленых насаждений, расположенных на территориях зеленых насаждений общего пользования местного значения (ремонт газонов)</t>
  </si>
  <si>
    <t>Проведение паспортизации территорий зеленых насаждений общего пользования местного значения на территории муниципального образования, включая проведение учета зеленых насаждений искусственного происхождения и иных элементов благоустройства, расположенных в границах территорий зеленых насаждений общего пользования местного значения;</t>
  </si>
  <si>
    <t xml:space="preserve"> Проведение санитарных рубок (в том числе удаление аварийных, больных деревьев и кустарников) на территориях, не относящихся к территориям зеленых насаждений в соответствии с законом Санкт-Петербурга</t>
  </si>
  <si>
    <t>Обеспечение ремонта покрытий, расположенных на внутриквартальных территориях</t>
  </si>
  <si>
    <t>Лимит финансирования на 2022 год – 24 642 500,00 рублей</t>
  </si>
  <si>
    <t>4.4.1</t>
  </si>
  <si>
    <t>4.4.2</t>
  </si>
  <si>
    <t>4.7</t>
  </si>
  <si>
    <t>Ремонт детского игрового оборудования в соответствии с условиями 44-ФЗ</t>
  </si>
  <si>
    <t xml:space="preserve">Размещение (установка) и ремонт ограждений декоративных, ограждений газонных </t>
  </si>
  <si>
    <t>Размещение информационных щитов</t>
  </si>
  <si>
    <t xml:space="preserve">БЛАГОУСТРОЙСТВО </t>
  </si>
  <si>
    <t>Итого лимит финансирования на 2022 год по благоустройству</t>
  </si>
  <si>
    <t>Приложение к постановлению местной администрации
МО МО Автово от 15 декабря 2021 года №69-п
Глава местной администрации МО МО Автово
_______________________ А.В. Кесаев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</si>
</sst>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204"/>
      <scheme val="minor"/>
    </font>
    <font>
      <sz val="11"/>
      <color indexed="8"/>
      <name val="Times New Roman"/>
      <family val="1"/>
      <charset val="204"/>
    </font>
    <font>
      <b/>
      <sz val="12"/>
      <color indexed="8"/>
      <name val="Times New Roman"/>
      <family val="1"/>
      <charset val="204"/>
    </font>
    <font>
      <b/>
      <sz val="11"/>
      <color indexed="8"/>
      <name val="Times New Roman"/>
      <family val="1"/>
      <charset val="204"/>
    </font>
    <font>
      <b/>
      <sz val="9"/>
      <color indexed="8"/>
      <name val="Times New Roman"/>
      <family val="1"/>
      <charset val="204"/>
    </font>
    <font>
      <b/>
      <sz val="10"/>
      <color indexed="8"/>
      <name val="Times New Roman"/>
      <family val="1"/>
      <charset val="204"/>
    </font>
    <font>
      <b/>
      <i/>
      <sz val="10"/>
      <color indexed="8"/>
      <name val="Times New Roman"/>
      <family val="1"/>
      <charset val="204"/>
    </font>
    <font>
      <i/>
      <sz val="11"/>
      <color indexed="8"/>
      <name val="Times New Roman"/>
      <family val="1"/>
      <charset val="204"/>
    </font>
    <font>
      <b/>
      <i/>
      <sz val="12"/>
      <color indexed="8"/>
      <name val="Times New Roman"/>
      <family val="1"/>
      <charset val="204"/>
    </font>
    <font>
      <sz val="11"/>
      <name val="Times New Roman"/>
      <family val="1"/>
      <charset val="204"/>
    </font>
    <font>
      <b/>
      <i/>
      <sz val="10"/>
      <name val="Times New Roman"/>
      <family val="1"/>
      <charset val="204"/>
    </font>
    <font>
      <i/>
      <sz val="11"/>
      <name val="Times New Roman"/>
      <family val="1"/>
      <charset val="204"/>
    </font>
    <font>
      <b/>
      <i/>
      <sz val="11"/>
      <color indexed="8"/>
      <name val="Times New Roman"/>
      <family val="1"/>
      <charset val="204"/>
    </font>
    <font>
      <sz val="12"/>
      <color theme="1"/>
      <name val="Times New Roman"/>
      <family val="1"/>
      <charset val="204"/>
    </font>
    <font>
      <i/>
      <sz val="10"/>
      <color indexed="8"/>
      <name val="Times New Roman"/>
      <family val="1"/>
      <charset val="204"/>
    </font>
    <font>
      <b/>
      <i/>
      <sz val="11"/>
      <name val="Times New Roman"/>
      <family val="1"/>
      <charset val="204"/>
    </font>
    <font>
      <i/>
      <sz val="10"/>
      <name val="Times New Roman"/>
      <family val="1"/>
      <charset val="204"/>
    </font>
    <font>
      <b/>
      <sz val="11"/>
      <name val="Times New Roman"/>
      <family val="1"/>
      <charset val="204"/>
    </font>
    <font>
      <sz val="11"/>
      <color theme="1"/>
      <name val="Times New Roman"/>
      <family val="1"/>
      <charset val="204"/>
    </font>
    <font>
      <b/>
      <sz val="14"/>
      <color theme="1"/>
      <name val="Times New Roman"/>
      <family val="1"/>
      <charset val="204"/>
    </font>
    <font>
      <b/>
      <sz val="14"/>
      <color indexed="8"/>
      <name val="Times New Roman"/>
      <family val="1"/>
      <charset val="204"/>
    </font>
    <font>
      <sz val="11"/>
      <color rgb="FFFF0000"/>
      <name val="Calibri"/>
      <family val="2"/>
      <charset val="204"/>
      <scheme val="minor"/>
    </font>
    <font>
      <sz val="11"/>
      <color rgb="FF0070C0"/>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7">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shrinkToFit="1"/>
    </xf>
    <xf numFmtId="4" fontId="7"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shrinkToFit="1"/>
    </xf>
    <xf numFmtId="49" fontId="7" fillId="2" borderId="1" xfId="0" applyNumberFormat="1" applyFont="1" applyFill="1" applyBorder="1" applyAlignment="1">
      <alignment horizontal="center" vertical="center"/>
    </xf>
    <xf numFmtId="0" fontId="14" fillId="2" borderId="1" xfId="0" quotePrefix="1" applyFont="1" applyFill="1" applyBorder="1" applyAlignment="1">
      <alignment horizontal="justify" vertical="center" wrapText="1"/>
    </xf>
    <xf numFmtId="0" fontId="18" fillId="0" borderId="0" xfId="0" applyFont="1" applyAlignment="1">
      <alignment horizontal="left" wrapText="1" shrinkToFit="1"/>
    </xf>
    <xf numFmtId="4" fontId="12" fillId="2" borderId="0" xfId="0" applyNumberFormat="1" applyFont="1" applyFill="1" applyBorder="1" applyAlignment="1">
      <alignment horizontal="center" vertical="center" wrapText="1"/>
    </xf>
    <xf numFmtId="0" fontId="0" fillId="0" borderId="0" xfId="0" applyFill="1"/>
    <xf numFmtId="0" fontId="0" fillId="3" borderId="0" xfId="0" applyFill="1"/>
    <xf numFmtId="0" fontId="3" fillId="2" borderId="1" xfId="0" applyFont="1" applyFill="1" applyBorder="1" applyAlignment="1">
      <alignment horizontal="center" vertical="center"/>
    </xf>
    <xf numFmtId="0" fontId="5" fillId="2" borderId="1" xfId="0" applyFont="1" applyFill="1" applyBorder="1" applyAlignment="1">
      <alignment horizontal="left" vertical="center" wrapText="1" shrinkToFit="1"/>
    </xf>
    <xf numFmtId="4"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shrinkToFit="1"/>
    </xf>
    <xf numFmtId="49" fontId="1" fillId="2" borderId="1" xfId="0" applyNumberFormat="1" applyFont="1" applyFill="1" applyBorder="1" applyAlignment="1">
      <alignment horizontal="center" vertical="center"/>
    </xf>
    <xf numFmtId="0" fontId="6" fillId="2" borderId="1" xfId="0" applyFont="1" applyFill="1" applyBorder="1" applyAlignment="1">
      <alignment horizontal="left" vertical="center" wrapText="1" shrinkToFit="1"/>
    </xf>
    <xf numFmtId="0" fontId="6" fillId="2" borderId="1" xfId="0" applyFont="1" applyFill="1" applyBorder="1" applyAlignment="1">
      <alignment horizontal="left" vertical="center" wrapText="1"/>
    </xf>
    <xf numFmtId="0" fontId="14" fillId="2" borderId="1" xfId="0" applyFont="1" applyFill="1" applyBorder="1" applyAlignment="1">
      <alignment horizontal="left" vertical="center" wrapText="1" shrinkToFit="1"/>
    </xf>
    <xf numFmtId="0" fontId="14" fillId="2" borderId="1" xfId="0" applyFont="1" applyFill="1" applyBorder="1" applyAlignment="1">
      <alignment horizontal="left" vertical="center" wrapText="1"/>
    </xf>
    <xf numFmtId="49" fontId="3" fillId="2" borderId="1" xfId="0" applyNumberFormat="1" applyFont="1" applyFill="1" applyBorder="1" applyAlignment="1">
      <alignment horizontal="center" vertical="center"/>
    </xf>
    <xf numFmtId="0" fontId="6" fillId="2" borderId="1" xfId="0" applyFont="1" applyFill="1" applyBorder="1" applyAlignment="1">
      <alignment horizontal="justify" vertical="center" wrapText="1"/>
    </xf>
    <xf numFmtId="4" fontId="12" fillId="2" borderId="1" xfId="0" applyNumberFormat="1" applyFont="1" applyFill="1" applyBorder="1" applyAlignment="1">
      <alignment horizontal="center" vertical="center" wrapText="1"/>
    </xf>
    <xf numFmtId="0" fontId="6" fillId="2" borderId="1" xfId="0" applyFont="1" applyFill="1" applyBorder="1" applyAlignment="1">
      <alignment horizontal="justify" vertical="center" wrapText="1" shrinkToFit="1"/>
    </xf>
    <xf numFmtId="0" fontId="14" fillId="2" borderId="1" xfId="0" applyFont="1" applyFill="1" applyBorder="1" applyAlignment="1">
      <alignment horizontal="justify" vertical="center" wrapText="1" shrinkToFit="1"/>
    </xf>
    <xf numFmtId="49" fontId="17" fillId="2" borderId="1" xfId="0" applyNumberFormat="1" applyFont="1" applyFill="1" applyBorder="1" applyAlignment="1">
      <alignment horizontal="center" vertical="center"/>
    </xf>
    <xf numFmtId="0" fontId="10" fillId="2" borderId="1" xfId="0" applyFont="1" applyFill="1" applyBorder="1" applyAlignment="1">
      <alignment horizontal="justify" vertical="center" wrapText="1"/>
    </xf>
    <xf numFmtId="4" fontId="15"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xf>
    <xf numFmtId="0" fontId="16" fillId="2" borderId="1" xfId="0" applyFont="1" applyFill="1" applyBorder="1" applyAlignment="1">
      <alignment horizontal="justify" vertical="center" wrapText="1"/>
    </xf>
    <xf numFmtId="4" fontId="11" fillId="2" borderId="1" xfId="0" applyNumberFormat="1" applyFont="1" applyFill="1" applyBorder="1" applyAlignment="1">
      <alignment horizontal="center" vertical="center" wrapText="1"/>
    </xf>
    <xf numFmtId="0" fontId="5" fillId="2" borderId="1" xfId="0" applyFont="1" applyFill="1" applyBorder="1" applyAlignment="1">
      <alignment horizontal="justify" vertical="center" wrapText="1" shrinkToFit="1"/>
    </xf>
    <xf numFmtId="49" fontId="12" fillId="2" borderId="1" xfId="0" applyNumberFormat="1" applyFont="1" applyFill="1" applyBorder="1" applyAlignment="1">
      <alignment horizontal="center" vertical="center"/>
    </xf>
    <xf numFmtId="0" fontId="5" fillId="2" borderId="1" xfId="0" applyFont="1" applyFill="1" applyBorder="1" applyAlignment="1">
      <alignment horizontal="left" vertical="center" wrapText="1"/>
    </xf>
    <xf numFmtId="0" fontId="14" fillId="2" borderId="1" xfId="0" quotePrefix="1" applyFont="1" applyFill="1" applyBorder="1" applyAlignment="1">
      <alignment horizontal="justify"/>
    </xf>
    <xf numFmtId="0" fontId="6" fillId="2" borderId="1" xfId="0" quotePrefix="1" applyFont="1" applyFill="1" applyBorder="1" applyAlignment="1">
      <alignment horizontal="left" vertical="center" wrapText="1"/>
    </xf>
    <xf numFmtId="0" fontId="6" fillId="2" borderId="1" xfId="0" quotePrefix="1" applyFont="1" applyFill="1" applyBorder="1" applyAlignment="1">
      <alignment horizontal="justify" vertical="center" wrapText="1"/>
    </xf>
    <xf numFmtId="0" fontId="0" fillId="2" borderId="1" xfId="0" applyFill="1" applyBorder="1"/>
    <xf numFmtId="0" fontId="5" fillId="2" borderId="1" xfId="0" applyFont="1" applyFill="1" applyBorder="1" applyAlignment="1">
      <alignment horizontal="center" vertical="center" wrapText="1" shrinkToFit="1"/>
    </xf>
    <xf numFmtId="4" fontId="2" fillId="2" borderId="1" xfId="0" applyNumberFormat="1" applyFont="1" applyFill="1" applyBorder="1" applyAlignment="1">
      <alignment horizontal="center" vertical="center" wrapText="1"/>
    </xf>
    <xf numFmtId="0" fontId="0" fillId="2" borderId="0" xfId="0" applyFill="1"/>
    <xf numFmtId="0" fontId="5" fillId="2" borderId="0" xfId="0" applyFont="1" applyFill="1" applyAlignment="1">
      <alignment horizontal="center" vertical="center" wrapText="1" shrinkToFit="1"/>
    </xf>
    <xf numFmtId="4" fontId="2" fillId="2" borderId="0" xfId="0" applyNumberFormat="1" applyFont="1" applyFill="1" applyAlignment="1">
      <alignment horizontal="center" wrapText="1"/>
    </xf>
    <xf numFmtId="0" fontId="0" fillId="0" borderId="0" xfId="0" applyBorder="1"/>
    <xf numFmtId="0" fontId="0" fillId="3" borderId="0" xfId="0" applyFill="1" applyBorder="1"/>
    <xf numFmtId="0" fontId="0" fillId="0" borderId="0" xfId="0" applyFill="1" applyBorder="1"/>
    <xf numFmtId="3" fontId="21" fillId="0" borderId="0" xfId="0" applyNumberFormat="1" applyFont="1" applyBorder="1"/>
    <xf numFmtId="3" fontId="22" fillId="3" borderId="0" xfId="0" applyNumberFormat="1" applyFont="1" applyFill="1" applyBorder="1"/>
    <xf numFmtId="4" fontId="11" fillId="0" borderId="0" xfId="0" applyNumberFormat="1" applyFont="1" applyFill="1" applyBorder="1" applyAlignment="1">
      <alignment horizontal="center" vertical="center" wrapText="1"/>
    </xf>
    <xf numFmtId="3" fontId="21" fillId="0" borderId="0" xfId="0" applyNumberFormat="1" applyFont="1" applyFill="1" applyBorder="1"/>
    <xf numFmtId="4" fontId="12" fillId="0" borderId="0" xfId="0" applyNumberFormat="1" applyFont="1" applyFill="1" applyBorder="1" applyAlignment="1">
      <alignment horizontal="center" vertical="center" wrapText="1"/>
    </xf>
    <xf numFmtId="4" fontId="0" fillId="0" borderId="0" xfId="0" applyNumberFormat="1" applyBorder="1"/>
    <xf numFmtId="4" fontId="0" fillId="0" borderId="0" xfId="0" applyNumberFormat="1" applyFill="1" applyBorder="1"/>
    <xf numFmtId="0" fontId="13" fillId="2" borderId="0" xfId="0" applyFont="1" applyFill="1" applyAlignment="1">
      <alignment horizontal="right" wrapText="1" shrinkToFit="1"/>
    </xf>
    <xf numFmtId="0" fontId="19" fillId="0" borderId="0" xfId="0" applyFont="1" applyAlignment="1">
      <alignment horizontal="center" vertical="center"/>
    </xf>
    <xf numFmtId="0" fontId="2" fillId="0" borderId="0" xfId="0" applyFont="1" applyAlignment="1">
      <alignment horizontal="center" vertical="center" wrapText="1" shrinkToFit="1"/>
    </xf>
    <xf numFmtId="0" fontId="3" fillId="2" borderId="0" xfId="0" applyFont="1" applyFill="1" applyAlignment="1">
      <alignment horizontal="center" vertical="center" wrapText="1" shrinkToFit="1"/>
    </xf>
    <xf numFmtId="0" fontId="0" fillId="2" borderId="0" xfId="0" applyFill="1" applyAlignment="1">
      <alignment horizontal="center" wrapText="1"/>
    </xf>
    <xf numFmtId="0" fontId="1" fillId="2" borderId="0" xfId="0" applyFont="1" applyFill="1" applyAlignment="1">
      <alignment horizontal="center" wrapText="1" shrinkToFi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49" fontId="20" fillId="2" borderId="2" xfId="0" applyNumberFormat="1" applyFont="1" applyFill="1" applyBorder="1" applyAlignment="1">
      <alignment horizontal="center" vertical="center"/>
    </xf>
    <xf numFmtId="49" fontId="20" fillId="2" borderId="3" xfId="0" applyNumberFormat="1" applyFont="1" applyFill="1" applyBorder="1" applyAlignment="1">
      <alignment horizontal="center" vertical="center"/>
    </xf>
    <xf numFmtId="49" fontId="20" fillId="2" borderId="4" xfId="0" applyNumberFormat="1"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6"/>
  <sheetViews>
    <sheetView tabSelected="1" view="pageBreakPreview" zoomScaleNormal="100" zoomScaleSheetLayoutView="100" workbookViewId="0">
      <selection activeCell="A2" sqref="A2"/>
    </sheetView>
  </sheetViews>
  <sheetFormatPr defaultRowHeight="15" x14ac:dyDescent="0.25"/>
  <cols>
    <col min="1" max="1" width="6.140625" customWidth="1"/>
    <col min="2" max="2" width="32.85546875" customWidth="1"/>
    <col min="3" max="4" width="14.7109375" customWidth="1"/>
    <col min="5" max="5" width="19.5703125" customWidth="1"/>
    <col min="6" max="6" width="15" customWidth="1"/>
    <col min="7" max="7" width="13.7109375" customWidth="1"/>
    <col min="8" max="8" width="14.140625" style="45" customWidth="1"/>
    <col min="9" max="10" width="9.140625" style="45"/>
  </cols>
  <sheetData>
    <row r="1" spans="1:10" ht="96.75" customHeight="1" x14ac:dyDescent="0.25">
      <c r="D1" s="55" t="s">
        <v>72</v>
      </c>
      <c r="E1" s="55"/>
      <c r="F1" s="55"/>
      <c r="G1" s="55"/>
    </row>
    <row r="2" spans="1:10" x14ac:dyDescent="0.25">
      <c r="D2" s="9"/>
      <c r="E2" s="9"/>
    </row>
    <row r="3" spans="1:10" ht="25.5" customHeight="1" x14ac:dyDescent="0.25">
      <c r="A3" s="56" t="s">
        <v>35</v>
      </c>
      <c r="B3" s="56"/>
      <c r="C3" s="56"/>
      <c r="D3" s="56"/>
      <c r="E3" s="56"/>
      <c r="F3" s="56"/>
      <c r="G3" s="56"/>
    </row>
    <row r="5" spans="1:10" ht="15.75" x14ac:dyDescent="0.25">
      <c r="A5" s="57" t="s">
        <v>63</v>
      </c>
      <c r="B5" s="57"/>
      <c r="C5" s="57"/>
      <c r="D5" s="57"/>
      <c r="E5" s="57"/>
      <c r="F5" s="57"/>
      <c r="G5" s="57"/>
    </row>
    <row r="7" spans="1:10" ht="75" customHeight="1" x14ac:dyDescent="0.25">
      <c r="A7" s="1" t="s">
        <v>0</v>
      </c>
      <c r="B7" s="2" t="s">
        <v>1</v>
      </c>
      <c r="C7" s="3" t="s">
        <v>36</v>
      </c>
      <c r="D7" s="3" t="s">
        <v>37</v>
      </c>
      <c r="E7" s="4" t="s">
        <v>38</v>
      </c>
      <c r="F7" s="3" t="s">
        <v>39</v>
      </c>
      <c r="G7" s="4" t="s">
        <v>40</v>
      </c>
    </row>
    <row r="8" spans="1:10" ht="30.6" customHeight="1" x14ac:dyDescent="0.25">
      <c r="A8" s="61" t="s">
        <v>70</v>
      </c>
      <c r="B8" s="62"/>
      <c r="C8" s="62"/>
      <c r="D8" s="62"/>
      <c r="E8" s="62"/>
      <c r="F8" s="62"/>
      <c r="G8" s="63"/>
    </row>
    <row r="9" spans="1:10" ht="57" customHeight="1" x14ac:dyDescent="0.25">
      <c r="A9" s="13">
        <v>1</v>
      </c>
      <c r="B9" s="14" t="s">
        <v>27</v>
      </c>
      <c r="C9" s="15">
        <f>D9+E9+F9+G9</f>
        <v>140000</v>
      </c>
      <c r="D9" s="16">
        <v>70000</v>
      </c>
      <c r="E9" s="16">
        <v>70000</v>
      </c>
      <c r="F9" s="16">
        <v>0</v>
      </c>
      <c r="G9" s="16">
        <v>0</v>
      </c>
      <c r="H9" s="53"/>
    </row>
    <row r="10" spans="1:10" ht="147" customHeight="1" x14ac:dyDescent="0.25">
      <c r="A10" s="13">
        <v>2</v>
      </c>
      <c r="B10" s="14" t="s">
        <v>28</v>
      </c>
      <c r="C10" s="15">
        <f>SUM(D10:G10)</f>
        <v>4500000</v>
      </c>
      <c r="D10" s="16">
        <f>SUM(D11:D12)</f>
        <v>1400000</v>
      </c>
      <c r="E10" s="15">
        <f>SUM(E11:E12)</f>
        <v>2700000</v>
      </c>
      <c r="F10" s="16">
        <f>SUM(F11:F12)</f>
        <v>0</v>
      </c>
      <c r="G10" s="15">
        <f>SUM(G11:G12)</f>
        <v>400000</v>
      </c>
    </row>
    <row r="11" spans="1:10" ht="58.5" customHeight="1" x14ac:dyDescent="0.25">
      <c r="A11" s="17" t="s">
        <v>24</v>
      </c>
      <c r="B11" s="18" t="s">
        <v>62</v>
      </c>
      <c r="C11" s="5">
        <f>D11+E11+F11+G11</f>
        <v>2700000</v>
      </c>
      <c r="D11" s="5">
        <v>0</v>
      </c>
      <c r="E11" s="5">
        <v>2700000</v>
      </c>
      <c r="F11" s="5">
        <v>0</v>
      </c>
      <c r="G11" s="5">
        <v>0</v>
      </c>
      <c r="H11" s="48"/>
    </row>
    <row r="12" spans="1:10" ht="97.5" customHeight="1" x14ac:dyDescent="0.25">
      <c r="A12" s="17" t="s">
        <v>2</v>
      </c>
      <c r="B12" s="19" t="s">
        <v>61</v>
      </c>
      <c r="C12" s="5">
        <f>D12+E12+F12+G12</f>
        <v>1800000</v>
      </c>
      <c r="D12" s="5">
        <v>1400000</v>
      </c>
      <c r="E12" s="5">
        <v>0</v>
      </c>
      <c r="F12" s="5">
        <v>0</v>
      </c>
      <c r="G12" s="5">
        <v>400000</v>
      </c>
      <c r="H12" s="48"/>
    </row>
    <row r="13" spans="1:10" ht="231" customHeight="1" x14ac:dyDescent="0.25">
      <c r="A13" s="13">
        <v>3</v>
      </c>
      <c r="B13" s="14" t="s">
        <v>29</v>
      </c>
      <c r="C13" s="15">
        <f>D13+E13+F13+G13</f>
        <v>680000</v>
      </c>
      <c r="D13" s="15">
        <f>SUM(D14:D18)</f>
        <v>0</v>
      </c>
      <c r="E13" s="15">
        <f t="shared" ref="E13:G13" si="0">SUM(E14:E18)</f>
        <v>100000</v>
      </c>
      <c r="F13" s="15">
        <f t="shared" si="0"/>
        <v>580000</v>
      </c>
      <c r="G13" s="15">
        <f t="shared" si="0"/>
        <v>0</v>
      </c>
    </row>
    <row r="14" spans="1:10" s="12" customFormat="1" ht="53.25" customHeight="1" x14ac:dyDescent="0.25">
      <c r="A14" s="17" t="s">
        <v>3</v>
      </c>
      <c r="B14" s="20" t="s">
        <v>68</v>
      </c>
      <c r="C14" s="5">
        <f>SUM(D14:G14)</f>
        <v>530000</v>
      </c>
      <c r="D14" s="5">
        <v>0</v>
      </c>
      <c r="E14" s="5">
        <v>0</v>
      </c>
      <c r="F14" s="5">
        <v>530000</v>
      </c>
      <c r="G14" s="5">
        <v>0</v>
      </c>
      <c r="H14" s="49"/>
      <c r="I14" s="46"/>
      <c r="J14" s="46"/>
    </row>
    <row r="15" spans="1:10" ht="25.5" customHeight="1" x14ac:dyDescent="0.25">
      <c r="A15" s="17" t="s">
        <v>4</v>
      </c>
      <c r="B15" s="21" t="s">
        <v>41</v>
      </c>
      <c r="C15" s="5">
        <f t="shared" ref="C15:C18" si="1">D15+E15+F15+G15</f>
        <v>0</v>
      </c>
      <c r="D15" s="5">
        <v>0</v>
      </c>
      <c r="E15" s="5">
        <v>0</v>
      </c>
      <c r="F15" s="5">
        <v>0</v>
      </c>
      <c r="G15" s="5">
        <v>0</v>
      </c>
      <c r="H15" s="48"/>
    </row>
    <row r="16" spans="1:10" ht="21.75" customHeight="1" x14ac:dyDescent="0.25">
      <c r="A16" s="17" t="s">
        <v>5</v>
      </c>
      <c r="B16" s="21" t="s">
        <v>42</v>
      </c>
      <c r="C16" s="5">
        <f t="shared" si="1"/>
        <v>0</v>
      </c>
      <c r="D16" s="6">
        <v>0</v>
      </c>
      <c r="E16" s="5">
        <v>0</v>
      </c>
      <c r="F16" s="6">
        <v>0</v>
      </c>
      <c r="G16" s="5">
        <v>0</v>
      </c>
      <c r="H16" s="48"/>
    </row>
    <row r="17" spans="1:10" ht="24.75" customHeight="1" x14ac:dyDescent="0.25">
      <c r="A17" s="17" t="s">
        <v>6</v>
      </c>
      <c r="B17" s="20" t="s">
        <v>69</v>
      </c>
      <c r="C17" s="5">
        <f t="shared" si="1"/>
        <v>50000</v>
      </c>
      <c r="D17" s="5">
        <v>0</v>
      </c>
      <c r="E17" s="5">
        <v>0</v>
      </c>
      <c r="F17" s="5">
        <v>50000</v>
      </c>
      <c r="G17" s="5">
        <v>0</v>
      </c>
    </row>
    <row r="18" spans="1:10" ht="42.75" customHeight="1" x14ac:dyDescent="0.25">
      <c r="A18" s="17" t="s">
        <v>7</v>
      </c>
      <c r="B18" s="21" t="s">
        <v>22</v>
      </c>
      <c r="C18" s="5">
        <f t="shared" si="1"/>
        <v>100000</v>
      </c>
      <c r="D18" s="5">
        <v>0</v>
      </c>
      <c r="E18" s="5">
        <v>100000</v>
      </c>
      <c r="F18" s="5">
        <v>0</v>
      </c>
      <c r="G18" s="5">
        <v>0</v>
      </c>
    </row>
    <row r="19" spans="1:10" ht="69.75" customHeight="1" x14ac:dyDescent="0.25">
      <c r="A19" s="13">
        <v>4</v>
      </c>
      <c r="B19" s="14" t="s">
        <v>31</v>
      </c>
      <c r="C19" s="15">
        <f>SUM(D19:G19)</f>
        <v>7627000</v>
      </c>
      <c r="D19" s="15">
        <f>D20+D21+D24+D25+D28+D29+D30</f>
        <v>224300</v>
      </c>
      <c r="E19" s="15">
        <f t="shared" ref="E19:G19" si="2">E20+E21+E24+E25+E28+E29+E30</f>
        <v>7064300</v>
      </c>
      <c r="F19" s="15">
        <f t="shared" si="2"/>
        <v>209200</v>
      </c>
      <c r="G19" s="15">
        <f t="shared" si="2"/>
        <v>129200</v>
      </c>
    </row>
    <row r="20" spans="1:10" s="11" customFormat="1" ht="45.6" customHeight="1" x14ac:dyDescent="0.25">
      <c r="A20" s="22" t="s">
        <v>8</v>
      </c>
      <c r="B20" s="23" t="s">
        <v>43</v>
      </c>
      <c r="C20" s="24">
        <f>D20+E20+F20+G20</f>
        <v>517000</v>
      </c>
      <c r="D20" s="24">
        <v>129300</v>
      </c>
      <c r="E20" s="24">
        <v>129300</v>
      </c>
      <c r="F20" s="24">
        <v>129200</v>
      </c>
      <c r="G20" s="24">
        <v>129200</v>
      </c>
      <c r="H20" s="54"/>
      <c r="I20" s="47"/>
      <c r="J20" s="47"/>
    </row>
    <row r="21" spans="1:10" s="11" customFormat="1" ht="42" customHeight="1" x14ac:dyDescent="0.25">
      <c r="A21" s="22" t="s">
        <v>9</v>
      </c>
      <c r="B21" s="25" t="s">
        <v>44</v>
      </c>
      <c r="C21" s="24">
        <f>C22+C23</f>
        <v>130000</v>
      </c>
      <c r="D21" s="24">
        <f>D22+D23</f>
        <v>95000</v>
      </c>
      <c r="E21" s="24">
        <f t="shared" ref="E21:G21" si="3">E22+E23</f>
        <v>35000</v>
      </c>
      <c r="F21" s="24">
        <f t="shared" si="3"/>
        <v>0</v>
      </c>
      <c r="G21" s="24">
        <f t="shared" si="3"/>
        <v>0</v>
      </c>
      <c r="H21" s="47"/>
      <c r="I21" s="47"/>
      <c r="J21" s="47"/>
    </row>
    <row r="22" spans="1:10" s="11" customFormat="1" ht="36.75" customHeight="1" x14ac:dyDescent="0.25">
      <c r="A22" s="17" t="s">
        <v>23</v>
      </c>
      <c r="B22" s="26" t="s">
        <v>45</v>
      </c>
      <c r="C22" s="5">
        <f>SUM(D22:G22)</f>
        <v>95000</v>
      </c>
      <c r="D22" s="6">
        <v>95000</v>
      </c>
      <c r="E22" s="5">
        <v>0</v>
      </c>
      <c r="F22" s="5">
        <v>0</v>
      </c>
      <c r="G22" s="5">
        <f>G23+G25</f>
        <v>0</v>
      </c>
      <c r="H22" s="47"/>
      <c r="I22" s="47"/>
      <c r="J22" s="47"/>
    </row>
    <row r="23" spans="1:10" s="11" customFormat="1" ht="41.25" customHeight="1" x14ac:dyDescent="0.25">
      <c r="A23" s="17" t="s">
        <v>25</v>
      </c>
      <c r="B23" s="26" t="s">
        <v>46</v>
      </c>
      <c r="C23" s="5">
        <f>SUM(D23:G23)</f>
        <v>35000</v>
      </c>
      <c r="D23" s="6">
        <v>0</v>
      </c>
      <c r="E23" s="5">
        <v>35000</v>
      </c>
      <c r="F23" s="6">
        <v>0</v>
      </c>
      <c r="G23" s="5">
        <v>0</v>
      </c>
      <c r="H23" s="47"/>
      <c r="I23" s="47"/>
      <c r="J23" s="47"/>
    </row>
    <row r="24" spans="1:10" s="12" customFormat="1" ht="41.25" customHeight="1" x14ac:dyDescent="0.25">
      <c r="A24" s="22" t="s">
        <v>10</v>
      </c>
      <c r="B24" s="25" t="s">
        <v>67</v>
      </c>
      <c r="C24" s="24">
        <f>SUM(D24:G24)</f>
        <v>310000</v>
      </c>
      <c r="D24" s="6">
        <v>0</v>
      </c>
      <c r="E24" s="5">
        <v>310000</v>
      </c>
      <c r="F24" s="6">
        <v>0</v>
      </c>
      <c r="G24" s="5">
        <v>0</v>
      </c>
      <c r="H24" s="49"/>
      <c r="I24" s="46"/>
      <c r="J24" s="46"/>
    </row>
    <row r="25" spans="1:10" s="11" customFormat="1" ht="27" customHeight="1" x14ac:dyDescent="0.25">
      <c r="A25" s="27" t="s">
        <v>11</v>
      </c>
      <c r="B25" s="28" t="s">
        <v>47</v>
      </c>
      <c r="C25" s="29">
        <f>C26+C27</f>
        <v>160000</v>
      </c>
      <c r="D25" s="29">
        <f>D26+D27</f>
        <v>0</v>
      </c>
      <c r="E25" s="29">
        <f t="shared" ref="E25:G25" si="4">E26+E27</f>
        <v>80000</v>
      </c>
      <c r="F25" s="29">
        <f t="shared" si="4"/>
        <v>80000</v>
      </c>
      <c r="G25" s="29">
        <f t="shared" si="4"/>
        <v>0</v>
      </c>
      <c r="H25" s="47"/>
      <c r="I25" s="47"/>
      <c r="J25" s="47"/>
    </row>
    <row r="26" spans="1:10" ht="32.25" customHeight="1" x14ac:dyDescent="0.25">
      <c r="A26" s="30" t="s">
        <v>64</v>
      </c>
      <c r="B26" s="31" t="s">
        <v>48</v>
      </c>
      <c r="C26" s="32">
        <f>SUM(D26:G26)</f>
        <v>40000</v>
      </c>
      <c r="D26" s="32">
        <v>0</v>
      </c>
      <c r="E26" s="32">
        <v>20000</v>
      </c>
      <c r="F26" s="32">
        <f>20000</f>
        <v>20000</v>
      </c>
      <c r="G26" s="32">
        <v>0</v>
      </c>
      <c r="H26" s="50"/>
    </row>
    <row r="27" spans="1:10" ht="39" customHeight="1" x14ac:dyDescent="0.25">
      <c r="A27" s="30" t="s">
        <v>65</v>
      </c>
      <c r="B27" s="31" t="s">
        <v>49</v>
      </c>
      <c r="C27" s="32">
        <f>D27+E27+F27</f>
        <v>120000</v>
      </c>
      <c r="D27" s="32">
        <v>0</v>
      </c>
      <c r="E27" s="32">
        <v>60000</v>
      </c>
      <c r="F27" s="32">
        <f>35000+25000</f>
        <v>60000</v>
      </c>
      <c r="G27" s="32">
        <v>0</v>
      </c>
      <c r="H27" s="50"/>
    </row>
    <row r="28" spans="1:10" s="11" customFormat="1" ht="44.25" customHeight="1" x14ac:dyDescent="0.25">
      <c r="A28" s="22" t="s">
        <v>12</v>
      </c>
      <c r="B28" s="25" t="s">
        <v>50</v>
      </c>
      <c r="C28" s="24">
        <f>D28+E28+F28+G28</f>
        <v>430000</v>
      </c>
      <c r="D28" s="6">
        <v>0</v>
      </c>
      <c r="E28" s="5">
        <v>430000</v>
      </c>
      <c r="F28" s="6">
        <v>0</v>
      </c>
      <c r="G28" s="5">
        <v>0</v>
      </c>
      <c r="H28" s="51"/>
      <c r="I28" s="47"/>
      <c r="J28" s="47"/>
    </row>
    <row r="29" spans="1:10" s="11" customFormat="1" ht="31.5" customHeight="1" x14ac:dyDescent="0.25">
      <c r="A29" s="22" t="s">
        <v>21</v>
      </c>
      <c r="B29" s="23" t="s">
        <v>51</v>
      </c>
      <c r="C29" s="24">
        <f>D29+E29+F29+G29</f>
        <v>5800000</v>
      </c>
      <c r="D29" s="24">
        <v>0</v>
      </c>
      <c r="E29" s="24">
        <v>5800000</v>
      </c>
      <c r="F29" s="24">
        <v>0</v>
      </c>
      <c r="G29" s="24">
        <v>0</v>
      </c>
      <c r="H29" s="52"/>
      <c r="I29" s="47"/>
      <c r="J29" s="47"/>
    </row>
    <row r="30" spans="1:10" s="11" customFormat="1" ht="29.25" customHeight="1" x14ac:dyDescent="0.25">
      <c r="A30" s="22" t="s">
        <v>66</v>
      </c>
      <c r="B30" s="23" t="s">
        <v>52</v>
      </c>
      <c r="C30" s="24">
        <f>SUM(D30:G30)</f>
        <v>280000</v>
      </c>
      <c r="D30" s="24">
        <v>0</v>
      </c>
      <c r="E30" s="24">
        <v>280000</v>
      </c>
      <c r="F30" s="24">
        <v>0</v>
      </c>
      <c r="G30" s="24">
        <v>0</v>
      </c>
      <c r="H30" s="51"/>
      <c r="I30" s="47"/>
      <c r="J30" s="47"/>
    </row>
    <row r="31" spans="1:10" s="11" customFormat="1" ht="29.25" customHeight="1" x14ac:dyDescent="0.25">
      <c r="A31" s="22"/>
      <c r="B31" s="23" t="s">
        <v>71</v>
      </c>
      <c r="C31" s="24">
        <f>SUM(D31:G31)</f>
        <v>12947000</v>
      </c>
      <c r="D31" s="24">
        <f>D9+D10+D13+D19</f>
        <v>1694300</v>
      </c>
      <c r="E31" s="24">
        <f t="shared" ref="E31:G31" si="5">E9+E10+E13+E19</f>
        <v>9934300</v>
      </c>
      <c r="F31" s="24">
        <f t="shared" si="5"/>
        <v>789200</v>
      </c>
      <c r="G31" s="24">
        <f t="shared" si="5"/>
        <v>529200</v>
      </c>
      <c r="H31" s="51"/>
      <c r="I31" s="47"/>
      <c r="J31" s="47"/>
    </row>
    <row r="32" spans="1:10" ht="29.25" customHeight="1" x14ac:dyDescent="0.25">
      <c r="A32" s="64" t="s">
        <v>30</v>
      </c>
      <c r="B32" s="65"/>
      <c r="C32" s="65"/>
      <c r="D32" s="65"/>
      <c r="E32" s="65"/>
      <c r="F32" s="65"/>
      <c r="G32" s="66"/>
      <c r="H32" s="10"/>
    </row>
    <row r="33" spans="1:10" ht="60.75" customHeight="1" x14ac:dyDescent="0.25">
      <c r="A33" s="13">
        <v>5</v>
      </c>
      <c r="B33" s="33" t="s">
        <v>32</v>
      </c>
      <c r="C33" s="15">
        <f>SUM(D33:G33)</f>
        <v>11695500</v>
      </c>
      <c r="D33" s="15">
        <f>D34+D37+D40+D41</f>
        <v>3662675</v>
      </c>
      <c r="E33" s="15">
        <f t="shared" ref="E33:G33" si="6">E34+E37+E40+E41</f>
        <v>2772675</v>
      </c>
      <c r="F33" s="15">
        <f t="shared" si="6"/>
        <v>2597475</v>
      </c>
      <c r="G33" s="15">
        <f t="shared" si="6"/>
        <v>2662675</v>
      </c>
    </row>
    <row r="34" spans="1:10" s="11" customFormat="1" ht="112.15" customHeight="1" x14ac:dyDescent="0.25">
      <c r="A34" s="34" t="s">
        <v>13</v>
      </c>
      <c r="B34" s="35" t="s">
        <v>53</v>
      </c>
      <c r="C34" s="24">
        <f>C35+C36</f>
        <v>334800</v>
      </c>
      <c r="D34" s="24">
        <f t="shared" ref="D34:G34" si="7">D35+D36</f>
        <v>0</v>
      </c>
      <c r="E34" s="24">
        <f t="shared" si="7"/>
        <v>0</v>
      </c>
      <c r="F34" s="24">
        <f t="shared" si="7"/>
        <v>334800</v>
      </c>
      <c r="G34" s="24">
        <f t="shared" si="7"/>
        <v>0</v>
      </c>
      <c r="H34" s="51"/>
      <c r="I34" s="47"/>
      <c r="J34" s="47"/>
    </row>
    <row r="35" spans="1:10" ht="19.5" customHeight="1" x14ac:dyDescent="0.25">
      <c r="A35" s="7" t="s">
        <v>14</v>
      </c>
      <c r="B35" s="8" t="s">
        <v>54</v>
      </c>
      <c r="C35" s="5">
        <f>D35+E35+F35+G35</f>
        <v>334800</v>
      </c>
      <c r="D35" s="6">
        <v>0</v>
      </c>
      <c r="E35" s="5">
        <v>0</v>
      </c>
      <c r="F35" s="6">
        <v>334800</v>
      </c>
      <c r="G35" s="5">
        <v>0</v>
      </c>
    </row>
    <row r="36" spans="1:10" ht="15" customHeight="1" x14ac:dyDescent="0.25">
      <c r="A36" s="7" t="s">
        <v>15</v>
      </c>
      <c r="B36" s="36" t="s">
        <v>55</v>
      </c>
      <c r="C36" s="5">
        <v>0</v>
      </c>
      <c r="D36" s="5">
        <v>0</v>
      </c>
      <c r="E36" s="5">
        <v>0</v>
      </c>
      <c r="F36" s="5">
        <v>0</v>
      </c>
      <c r="G36" s="5">
        <v>0</v>
      </c>
    </row>
    <row r="37" spans="1:10" s="11" customFormat="1" ht="107.25" customHeight="1" x14ac:dyDescent="0.25">
      <c r="A37" s="34" t="s">
        <v>16</v>
      </c>
      <c r="B37" s="25" t="s">
        <v>56</v>
      </c>
      <c r="C37" s="24">
        <f>C38+C39</f>
        <v>10850700</v>
      </c>
      <c r="D37" s="24">
        <f>D38+D39</f>
        <v>3662675</v>
      </c>
      <c r="E37" s="24">
        <f>E38+E39</f>
        <v>2262675</v>
      </c>
      <c r="F37" s="24">
        <f>F38+F39</f>
        <v>2262675</v>
      </c>
      <c r="G37" s="24">
        <f>G38+G39</f>
        <v>2662675</v>
      </c>
      <c r="H37" s="47"/>
      <c r="I37" s="47"/>
      <c r="J37" s="47"/>
    </row>
    <row r="38" spans="1:10" s="11" customFormat="1" ht="114.75" customHeight="1" x14ac:dyDescent="0.25">
      <c r="A38" s="7" t="s">
        <v>17</v>
      </c>
      <c r="B38" s="37" t="s">
        <v>57</v>
      </c>
      <c r="C38" s="5">
        <f>D38+E38+F38+G38</f>
        <v>9050700</v>
      </c>
      <c r="D38" s="5">
        <v>2262675</v>
      </c>
      <c r="E38" s="5">
        <v>2262675</v>
      </c>
      <c r="F38" s="5">
        <v>2262675</v>
      </c>
      <c r="G38" s="5">
        <v>2262675</v>
      </c>
      <c r="H38" s="47"/>
      <c r="I38" s="47"/>
      <c r="J38" s="47"/>
    </row>
    <row r="39" spans="1:10" ht="172.15" customHeight="1" x14ac:dyDescent="0.25">
      <c r="A39" s="7" t="s">
        <v>26</v>
      </c>
      <c r="B39" s="38" t="s">
        <v>58</v>
      </c>
      <c r="C39" s="5">
        <f>D39+E39+F39+G39</f>
        <v>1800000</v>
      </c>
      <c r="D39" s="6">
        <v>1400000</v>
      </c>
      <c r="E39" s="5">
        <v>0</v>
      </c>
      <c r="F39" s="6">
        <v>0</v>
      </c>
      <c r="G39" s="5">
        <v>400000</v>
      </c>
      <c r="H39" s="48"/>
    </row>
    <row r="40" spans="1:10" ht="115.15" customHeight="1" x14ac:dyDescent="0.25">
      <c r="A40" s="34" t="s">
        <v>18</v>
      </c>
      <c r="B40" s="25" t="s">
        <v>59</v>
      </c>
      <c r="C40" s="24">
        <f>D40+E40+F40+G40</f>
        <v>260000</v>
      </c>
      <c r="D40" s="6">
        <v>0</v>
      </c>
      <c r="E40" s="5">
        <v>260000</v>
      </c>
      <c r="F40" s="6">
        <v>0</v>
      </c>
      <c r="G40" s="5">
        <v>0</v>
      </c>
      <c r="H40" s="48"/>
    </row>
    <row r="41" spans="1:10" ht="174.75" customHeight="1" x14ac:dyDescent="0.25">
      <c r="A41" s="34" t="s">
        <v>33</v>
      </c>
      <c r="B41" s="25" t="s">
        <v>60</v>
      </c>
      <c r="C41" s="24">
        <f>D41+E41+F41+G41</f>
        <v>250000</v>
      </c>
      <c r="D41" s="6">
        <v>0</v>
      </c>
      <c r="E41" s="5">
        <v>250000</v>
      </c>
      <c r="F41" s="6">
        <v>0</v>
      </c>
      <c r="G41" s="5">
        <v>0</v>
      </c>
    </row>
    <row r="42" spans="1:10" ht="36.75" customHeight="1" x14ac:dyDescent="0.25">
      <c r="A42" s="39"/>
      <c r="B42" s="40" t="s">
        <v>34</v>
      </c>
      <c r="C42" s="41">
        <f>C33+C31</f>
        <v>24642500</v>
      </c>
      <c r="D42" s="41">
        <f t="shared" ref="D42:G42" si="8">D33+D31</f>
        <v>5356975</v>
      </c>
      <c r="E42" s="41">
        <f t="shared" si="8"/>
        <v>12706975</v>
      </c>
      <c r="F42" s="41">
        <f t="shared" si="8"/>
        <v>3386675</v>
      </c>
      <c r="G42" s="41">
        <f t="shared" si="8"/>
        <v>3191875</v>
      </c>
    </row>
    <row r="43" spans="1:10" ht="15.75" x14ac:dyDescent="0.25">
      <c r="A43" s="42"/>
      <c r="B43" s="43"/>
      <c r="C43" s="44"/>
      <c r="D43" s="44"/>
      <c r="E43" s="44"/>
      <c r="F43" s="44"/>
      <c r="G43" s="44"/>
    </row>
    <row r="44" spans="1:10" x14ac:dyDescent="0.25">
      <c r="A44" s="42"/>
      <c r="B44" s="58" t="s">
        <v>19</v>
      </c>
      <c r="C44" s="59"/>
      <c r="D44" s="59"/>
      <c r="E44" s="59"/>
      <c r="F44" s="59"/>
      <c r="G44" s="59"/>
    </row>
    <row r="45" spans="1:10" x14ac:dyDescent="0.25">
      <c r="A45" s="42"/>
      <c r="B45" s="42"/>
      <c r="C45" s="42"/>
      <c r="D45" s="42"/>
      <c r="E45" s="42"/>
      <c r="F45" s="42"/>
      <c r="G45" s="42"/>
    </row>
    <row r="46" spans="1:10" ht="104.25" customHeight="1" x14ac:dyDescent="0.25">
      <c r="A46" s="60" t="s">
        <v>20</v>
      </c>
      <c r="B46" s="60"/>
      <c r="C46" s="60"/>
      <c r="D46" s="60"/>
      <c r="E46" s="60"/>
      <c r="F46" s="60"/>
      <c r="G46" s="60"/>
    </row>
  </sheetData>
  <mergeCells count="7">
    <mergeCell ref="D1:G1"/>
    <mergeCell ref="A3:G3"/>
    <mergeCell ref="A5:G5"/>
    <mergeCell ref="B44:G44"/>
    <mergeCell ref="A46:G46"/>
    <mergeCell ref="A8:G8"/>
    <mergeCell ref="A32:G32"/>
  </mergeCells>
  <pageMargins left="0.59055118110236227" right="0.39370078740157483" top="0.74803149606299213" bottom="0.74803149606299213" header="0.31496062992125984" footer="0.31496062992125984"/>
  <pageSetup paperSize="9" scale="73" orientation="portrait" r:id="rId1"/>
  <rowBreaks count="3" manualBreakCount="3">
    <brk id="13" max="6" man="1"/>
    <brk id="32" max="16383" man="1"/>
    <brk id="4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 год</vt:lpstr>
      <vt:lpstr>'2022 год'!Область_печати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GLAVAMA</cp:lastModifiedBy>
  <cp:lastPrinted>2021-12-15T09:35:11Z</cp:lastPrinted>
  <dcterms:created xsi:type="dcterms:W3CDTF">2020-07-29T12:06:22Z</dcterms:created>
  <dcterms:modified xsi:type="dcterms:W3CDTF">2021-12-16T11:47:04Z</dcterms:modified>
</cp:coreProperties>
</file>