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0 год\проекты\перечни на 2021 год\"/>
    </mc:Choice>
  </mc:AlternateContent>
  <xr:revisionPtr revIDLastSave="0" documentId="13_ncr:1_{3D942245-D557-49FB-B216-4E6419583B95}" xr6:coauthVersionLast="45" xr6:coauthVersionMax="45" xr10:uidLastSave="{00000000-0000-0000-0000-000000000000}"/>
  <bookViews>
    <workbookView xWindow="-120" yWindow="-120" windowWidth="29040" windowHeight="15840" xr2:uid="{11E526FA-A095-4D04-94BB-294431780685}"/>
  </bookViews>
  <sheets>
    <sheet name="1101_варина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  <c r="G80" i="1"/>
  <c r="G79" i="1"/>
  <c r="G78" i="1"/>
  <c r="G77" i="1"/>
  <c r="G76" i="1"/>
  <c r="G29" i="1"/>
  <c r="H79" i="1" l="1"/>
  <c r="H76" i="1"/>
  <c r="G136" i="1"/>
  <c r="H133" i="1"/>
  <c r="G133" i="1"/>
  <c r="G128" i="1"/>
  <c r="G127" i="1"/>
  <c r="G123" i="1"/>
  <c r="G117" i="1"/>
  <c r="G119" i="1"/>
  <c r="G109" i="1"/>
  <c r="G110" i="1"/>
  <c r="G145" i="1" l="1"/>
  <c r="G144" i="1"/>
  <c r="G143" i="1"/>
  <c r="G141" i="1"/>
  <c r="G140" i="1"/>
  <c r="G139" i="1"/>
  <c r="G138" i="1"/>
  <c r="G137" i="1"/>
  <c r="G135" i="1"/>
  <c r="G134" i="1"/>
  <c r="G132" i="1"/>
  <c r="G131" i="1"/>
  <c r="G130" i="1"/>
  <c r="G129" i="1"/>
  <c r="G126" i="1"/>
  <c r="G125" i="1"/>
  <c r="G124" i="1"/>
  <c r="G122" i="1"/>
  <c r="G121" i="1"/>
  <c r="G120" i="1"/>
  <c r="G118" i="1"/>
  <c r="G116" i="1"/>
  <c r="G115" i="1"/>
  <c r="G114" i="1"/>
  <c r="G113" i="1"/>
  <c r="G112" i="1"/>
  <c r="G111" i="1"/>
  <c r="G108" i="1"/>
  <c r="G107" i="1"/>
  <c r="G101" i="1"/>
  <c r="G100" i="1"/>
  <c r="G99" i="1"/>
  <c r="G97" i="1"/>
  <c r="G95" i="1"/>
  <c r="G96" i="1"/>
  <c r="G102" i="1"/>
  <c r="G94" i="1"/>
  <c r="G92" i="1"/>
  <c r="G93" i="1"/>
  <c r="G91" i="1"/>
  <c r="G87" i="1"/>
  <c r="G88" i="1"/>
  <c r="G86" i="1"/>
  <c r="H75" i="1"/>
  <c r="G75" i="1"/>
  <c r="G73" i="1"/>
  <c r="G72" i="1"/>
  <c r="G74" i="1"/>
  <c r="G71" i="1"/>
  <c r="G70" i="1"/>
  <c r="G69" i="1"/>
  <c r="G68" i="1"/>
  <c r="G66" i="1"/>
  <c r="G67" i="1"/>
  <c r="G65" i="1"/>
  <c r="G64" i="1"/>
  <c r="G63" i="1"/>
  <c r="G62" i="1"/>
  <c r="G61" i="1"/>
  <c r="G59" i="1"/>
  <c r="G58" i="1"/>
  <c r="G60" i="1"/>
  <c r="G57" i="1"/>
  <c r="G56" i="1"/>
  <c r="G53" i="1"/>
  <c r="G54" i="1"/>
  <c r="G52" i="1"/>
  <c r="G55" i="1"/>
  <c r="G51" i="1"/>
  <c r="G50" i="1"/>
  <c r="G47" i="1"/>
  <c r="G48" i="1"/>
  <c r="G49" i="1"/>
  <c r="G46" i="1"/>
  <c r="G44" i="1"/>
  <c r="G43" i="1"/>
  <c r="G41" i="1"/>
  <c r="G42" i="1"/>
  <c r="G40" i="1"/>
  <c r="G39" i="1"/>
  <c r="G34" i="1"/>
  <c r="G33" i="1"/>
  <c r="G32" i="1"/>
  <c r="G31" i="1"/>
  <c r="G30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0" i="1"/>
  <c r="G11" i="1"/>
  <c r="G12" i="1"/>
  <c r="G13" i="1"/>
  <c r="G14" i="1"/>
  <c r="G15" i="1"/>
  <c r="H29" i="1" l="1"/>
  <c r="H138" i="1"/>
  <c r="H116" i="1"/>
  <c r="H134" i="1"/>
  <c r="H107" i="1"/>
  <c r="H125" i="1"/>
  <c r="H121" i="1"/>
  <c r="H112" i="1"/>
  <c r="H90" i="1"/>
  <c r="H142" i="1"/>
  <c r="H56" i="1"/>
  <c r="H130" i="1"/>
  <c r="H94" i="1"/>
  <c r="H86" i="1"/>
  <c r="H50" i="1"/>
  <c r="H68" i="1"/>
  <c r="H64" i="1"/>
  <c r="H39" i="1"/>
  <c r="H46" i="1"/>
  <c r="H43" i="1"/>
  <c r="H61" i="1"/>
  <c r="H33" i="1"/>
  <c r="H10" i="1"/>
  <c r="H26" i="1"/>
  <c r="H16" i="1"/>
  <c r="H13" i="1"/>
  <c r="H20" i="1"/>
  <c r="H23" i="1"/>
  <c r="H35" i="1" l="1"/>
  <c r="H82" i="1"/>
  <c r="H146" i="1"/>
  <c r="H103" i="1"/>
  <c r="H148" i="1" l="1"/>
</calcChain>
</file>

<file path=xl/sharedStrings.xml><?xml version="1.0" encoding="utf-8"?>
<sst xmlns="http://schemas.openxmlformats.org/spreadsheetml/2006/main" count="209" uniqueCount="108">
  <si>
    <t xml:space="preserve">Наименование 
мероприятия </t>
  </si>
  <si>
    <t>№ п/п</t>
  </si>
  <si>
    <t>ед.изм.</t>
  </si>
  <si>
    <t>кол-во</t>
  </si>
  <si>
    <t>цена за ед.</t>
  </si>
  <si>
    <t>сумма в рублях</t>
  </si>
  <si>
    <t>шт</t>
  </si>
  <si>
    <t>Вымпел с символикой МО Автово</t>
  </si>
  <si>
    <t xml:space="preserve">Часы настенные с символикой МО Автово
</t>
  </si>
  <si>
    <t xml:space="preserve">
Планинг с символикой МО Автово</t>
  </si>
  <si>
    <t>место проведения</t>
  </si>
  <si>
    <t>кубок</t>
  </si>
  <si>
    <t>медаль</t>
  </si>
  <si>
    <t>мяч волейбольный</t>
  </si>
  <si>
    <t>Турнир по волейболу «Рождественские игры» для жителей МО Автово</t>
  </si>
  <si>
    <t>Спортивный зал ООО «Айсберг», ул. Автовская, д.16</t>
  </si>
  <si>
    <t>Турнир дворовых команд МО МО Автово по футболу в международный женский день 8 марта для жителей МО Автово</t>
  </si>
  <si>
    <t>Стадион у школы №480</t>
  </si>
  <si>
    <t>фигура на постаменте</t>
  </si>
  <si>
    <t>мяч футбольный</t>
  </si>
  <si>
    <t>трофей с фигуркой</t>
  </si>
  <si>
    <t>Кубок «Автово» по стрельбе для жителей МО МО Автово</t>
  </si>
  <si>
    <t>Санкт-Петербург</t>
  </si>
  <si>
    <t>Турнир по волейболу, посвященный Дню защитника Отечества, для жителей МО Автово</t>
  </si>
  <si>
    <t xml:space="preserve">
ПМК «Юный корабел»</t>
  </si>
  <si>
    <t>набор для настольного тенниса</t>
  </si>
  <si>
    <t>мяч для настольного тенниса</t>
  </si>
  <si>
    <t>сладкие призы</t>
  </si>
  <si>
    <t xml:space="preserve">ПМК «Алые паруса»
</t>
  </si>
  <si>
    <t xml:space="preserve">
Соревнования для детей, проживающих на территории МО Автово «К стартам готов!»</t>
  </si>
  <si>
    <t>Спортзал школы № 397</t>
  </si>
  <si>
    <t>обруч</t>
  </si>
  <si>
    <t>бадминтон</t>
  </si>
  <si>
    <t>Спортивные соревнования «Весёлые старты» для детей, проживающих на территории МО Автово</t>
  </si>
  <si>
    <t xml:space="preserve">Спортзал школы   № 386       </t>
  </si>
  <si>
    <t>мяч резиновый</t>
  </si>
  <si>
    <t>игра кольцебросс</t>
  </si>
  <si>
    <t>скакалка</t>
  </si>
  <si>
    <t>Спортивная игра «А ну-ка, девушки!», посвященная международному женскому дню, для жителей МО Автово</t>
  </si>
  <si>
    <t>Спортзал школы № 501</t>
  </si>
  <si>
    <t>Итого лимит финансирования на первый квартал</t>
  </si>
  <si>
    <t>Спортивная эстафета для детей МО Автово (6-7 лет)</t>
  </si>
  <si>
    <t>Спортзал школы № 389</t>
  </si>
  <si>
    <t>обруч гимнастический</t>
  </si>
  <si>
    <t xml:space="preserve">Соревнования «Папа, мама, я – олимпийская семья» для детей, проживающих на территории МО Автово </t>
  </si>
  <si>
    <t>Турнир по мини-футболу «Серебряный кубок Автово» для жителей МО Автово</t>
  </si>
  <si>
    <t>Стадион  школы № 501,
Стадион  школы № 480</t>
  </si>
  <si>
    <t>Пробег «Россия без наркотиков», памяти депутата МС МО МО Автово Сергеева В.Д.</t>
  </si>
  <si>
    <t>Комсомольская площадь</t>
  </si>
  <si>
    <t>стелла с Никой</t>
  </si>
  <si>
    <t>значок</t>
  </si>
  <si>
    <t>мяч баскетбольный</t>
  </si>
  <si>
    <t>Культурно-спортивный праздник «Папа, мама, я – спортивная семья»</t>
  </si>
  <si>
    <t>Турнир по футболу, посвященный Дню России, для жителей МО Автово</t>
  </si>
  <si>
    <t>Стадион  школы № 480</t>
  </si>
  <si>
    <t>набор шахмат</t>
  </si>
  <si>
    <t>шахматные часы</t>
  </si>
  <si>
    <t>Турнир по шахматам для жителей МО Автово</t>
  </si>
  <si>
    <t>МО МО Автово</t>
  </si>
  <si>
    <t>грамота</t>
  </si>
  <si>
    <t>Спортивные соревнования для детей, проживающих на территории МО Автово, посвященные Дню защиты детей</t>
  </si>
  <si>
    <t>Спортзал школы № 480</t>
  </si>
  <si>
    <t>н-р для настольного тенниса</t>
  </si>
  <si>
    <t>Организация и проведение  соревнований по городкам для жителей МО Автово</t>
  </si>
  <si>
    <t>Договор с юр. лицом (спортзал школы МО Автово)</t>
  </si>
  <si>
    <t>мероприятие</t>
  </si>
  <si>
    <t>Итого лимит финансирования на второй квартал</t>
  </si>
  <si>
    <t>Итого лимит финансирования на третий квартал</t>
  </si>
  <si>
    <t>Стадионы у школ № 480, 501, 389</t>
  </si>
  <si>
    <t>стела с футболистом</t>
  </si>
  <si>
    <t>Стадион у школы № 389</t>
  </si>
  <si>
    <t>Военно-спортивный праздник «День Призывника Автово» для жителей МО Автово</t>
  </si>
  <si>
    <t>СВУ МВД, ул.  Кронштадтская д. 5</t>
  </si>
  <si>
    <t>компас</t>
  </si>
  <si>
    <t>н-р молодого бойца</t>
  </si>
  <si>
    <t xml:space="preserve">Спортивные соревнования «Весёлая карусель» для детей, проживающих на территории МО Автово (начальная школа) </t>
  </si>
  <si>
    <t>Спортзал школы №397</t>
  </si>
  <si>
    <t>Спортивные соревнования «Весёлый мяч» для детей проживающих на территории МО Автово</t>
  </si>
  <si>
    <t xml:space="preserve">Спортзал школы №501 </t>
  </si>
  <si>
    <t>Первенство по настольному теннису для жителей МО Автово</t>
  </si>
  <si>
    <t>Соревнования по стритболу для жителей МО Автово</t>
  </si>
  <si>
    <t>Спортивная площадка ПМК «Юный корабел»</t>
  </si>
  <si>
    <t>стела с Никой</t>
  </si>
  <si>
    <t>Стадион у школы № 480</t>
  </si>
  <si>
    <t>\с</t>
  </si>
  <si>
    <t>Турнир по мини-футболу, посвященный Дню сотрудника органов внутренних дел Российской Федерации, для жителей МО Автово</t>
  </si>
  <si>
    <t>Рождественский турнир по футболу для жителей МО Автово</t>
  </si>
  <si>
    <t>Спортивный соревнования «Здравствуй школа!» для жителей МО Автово</t>
  </si>
  <si>
    <t>Спортзал школы №501</t>
  </si>
  <si>
    <t>Итого лимит финансирования на четвертый квартал</t>
  </si>
  <si>
    <t>Приложение к постановлению местной администрации
МО МО Автово от __ декабря 2020 года № __-п
Глава местной администрации МО МО Автово
_______________________ А.В. Кесаев</t>
  </si>
  <si>
    <t>Перечень мероприятий в области физической культуры и массового спорта, физкультурно-оздоровительных мероприятий и спортивных мероприятий муниципального образования Автово, финансируемых за счёт средств местного бюджета в 2021 году</t>
  </si>
  <si>
    <t>Первый квартал (январь – март) 2021 года</t>
  </si>
  <si>
    <t>Покупка сувенирной продукции для мероприятий по спорту на 2021 год</t>
  </si>
  <si>
    <t>Лимит финансирования на  2021 года (в рублях)</t>
  </si>
  <si>
    <t>Второй квартал (апрель – июнь) 2021 года</t>
  </si>
  <si>
    <t>Третий квартал (июль - сентябрь) 2021 года</t>
  </si>
  <si>
    <t>Турнир по мини-футболу «Автовская осень – 2021» для жителей МО Автово</t>
  </si>
  <si>
    <t>Турнир по мини-футболу «Белые ночи – 2021 в Автово» для жителей МО Автово</t>
  </si>
  <si>
    <t>Четвертый квартал (октябрь - декабрь) 2021 года</t>
  </si>
  <si>
    <t>Турнир по футболу «Закрытие сезона 2021» для жителей МО Автово</t>
  </si>
  <si>
    <t>Соревнования по волейболу «Золотая осень 2021» для жителей МО Автово</t>
  </si>
  <si>
    <t>Общий объем финансирования на 2021 год</t>
  </si>
  <si>
    <t>спортзал школы МО Автово</t>
  </si>
  <si>
    <t xml:space="preserve">
Турнир по настольному теннису, посвященный 76-ой годовщине Победы в Великой Отечественной войне, для жителей МО Автово</t>
  </si>
  <si>
    <t xml:space="preserve">
Турнир по настольному теннису, посвященный посвященный 76-ой годовщине Победы в Великой Отечественной войне, для жителей МО Автово</t>
  </si>
  <si>
    <t>Общий объем финансирования на 2021 год – 549 000 рублей</t>
  </si>
  <si>
    <t>Приложение к постановлению местной администрации
МО МО Автово от 24 декабря 2020 года № 72-п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</si>
</sst>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/>
    <xf numFmtId="4" fontId="3" fillId="0" borderId="6" xfId="0" applyNumberFormat="1" applyFont="1" applyBorder="1"/>
    <xf numFmtId="0" fontId="3" fillId="0" borderId="1" xfId="0" applyFont="1" applyBorder="1"/>
    <xf numFmtId="0" fontId="3" fillId="0" borderId="1" xfId="0" applyFont="1" applyFill="1" applyBorder="1"/>
    <xf numFmtId="4" fontId="3" fillId="0" borderId="1" xfId="0" applyNumberFormat="1" applyFont="1" applyFill="1" applyBorder="1"/>
    <xf numFmtId="4" fontId="3" fillId="0" borderId="12" xfId="0" applyNumberFormat="1" applyFont="1" applyBorder="1"/>
    <xf numFmtId="4" fontId="3" fillId="0" borderId="14" xfId="0" applyNumberFormat="1" applyFont="1" applyBorder="1"/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/>
    <xf numFmtId="0" fontId="3" fillId="0" borderId="12" xfId="0" applyFont="1" applyBorder="1"/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/>
    <xf numFmtId="4" fontId="3" fillId="0" borderId="14" xfId="0" applyNumberFormat="1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/>
    <xf numFmtId="4" fontId="3" fillId="0" borderId="3" xfId="0" applyNumberFormat="1" applyFont="1" applyFill="1" applyBorder="1"/>
    <xf numFmtId="4" fontId="2" fillId="0" borderId="0" xfId="0" applyNumberFormat="1" applyFont="1"/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/>
    <xf numFmtId="4" fontId="3" fillId="0" borderId="12" xfId="0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/>
    <xf numFmtId="4" fontId="3" fillId="0" borderId="6" xfId="0" applyNumberFormat="1" applyFont="1" applyFill="1" applyBorder="1"/>
    <xf numFmtId="0" fontId="7" fillId="0" borderId="0" xfId="0" applyFont="1" applyBorder="1" applyAlignment="1">
      <alignment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4" xfId="0" applyFont="1" applyBorder="1" applyAlignment="1">
      <alignment wrapText="1" shrinkToFi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 shrinkToFit="1"/>
    </xf>
    <xf numFmtId="0" fontId="5" fillId="0" borderId="6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5" fillId="0" borderId="12" xfId="0" applyFont="1" applyBorder="1" applyAlignment="1">
      <alignment wrapText="1"/>
    </xf>
    <xf numFmtId="0" fontId="5" fillId="0" borderId="1" xfId="0" applyFont="1" applyBorder="1" applyAlignment="1">
      <alignment wrapText="1" shrinkToFit="1"/>
    </xf>
    <xf numFmtId="0" fontId="5" fillId="0" borderId="12" xfId="0" applyFont="1" applyBorder="1" applyAlignment="1">
      <alignment wrapText="1" shrinkToFit="1"/>
    </xf>
    <xf numFmtId="0" fontId="5" fillId="0" borderId="1" xfId="0" applyFont="1" applyBorder="1" applyAlignment="1">
      <alignment wrapText="1"/>
    </xf>
    <xf numFmtId="0" fontId="5" fillId="0" borderId="6" xfId="0" applyFont="1" applyBorder="1" applyAlignment="1">
      <alignment wrapText="1" shrinkToFit="1"/>
    </xf>
    <xf numFmtId="0" fontId="5" fillId="0" borderId="3" xfId="0" applyFont="1" applyBorder="1" applyAlignment="1">
      <alignment wrapText="1" shrinkToFit="1"/>
    </xf>
    <xf numFmtId="0" fontId="5" fillId="0" borderId="14" xfId="0" applyFont="1" applyFill="1" applyBorder="1" applyAlignment="1">
      <alignment wrapText="1" shrinkToFit="1"/>
    </xf>
    <xf numFmtId="0" fontId="3" fillId="0" borderId="12" xfId="0" applyFont="1" applyBorder="1" applyAlignment="1"/>
    <xf numFmtId="0" fontId="3" fillId="0" borderId="1" xfId="0" applyFont="1" applyBorder="1" applyAlignment="1"/>
    <xf numFmtId="0" fontId="3" fillId="0" borderId="3" xfId="0" applyFont="1" applyBorder="1" applyAlignment="1"/>
    <xf numFmtId="0" fontId="3" fillId="0" borderId="14" xfId="0" applyFont="1" applyBorder="1" applyAlignment="1"/>
    <xf numFmtId="0" fontId="3" fillId="0" borderId="12" xfId="0" applyFont="1" applyFill="1" applyBorder="1" applyAlignment="1"/>
    <xf numFmtId="0" fontId="3" fillId="0" borderId="1" xfId="0" applyFont="1" applyFill="1" applyBorder="1" applyAlignment="1"/>
    <xf numFmtId="0" fontId="3" fillId="0" borderId="14" xfId="0" applyFont="1" applyFill="1" applyBorder="1" applyAlignment="1"/>
    <xf numFmtId="0" fontId="3" fillId="0" borderId="6" xfId="0" applyFont="1" applyFill="1" applyBorder="1" applyAlignment="1"/>
    <xf numFmtId="0" fontId="3" fillId="0" borderId="3" xfId="0" applyFont="1" applyFill="1" applyBorder="1" applyAlignment="1"/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/>
    <xf numFmtId="4" fontId="3" fillId="0" borderId="18" xfId="0" applyNumberFormat="1" applyFont="1" applyBorder="1"/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/>
    <xf numFmtId="0" fontId="4" fillId="0" borderId="9" xfId="0" applyFont="1" applyBorder="1" applyAlignment="1">
      <alignment vertical="center" wrapText="1" shrinkToFit="1"/>
    </xf>
    <xf numFmtId="0" fontId="5" fillId="0" borderId="9" xfId="0" applyFont="1" applyBorder="1" applyAlignment="1">
      <alignment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/>
    <xf numFmtId="4" fontId="3" fillId="0" borderId="9" xfId="0" applyNumberFormat="1" applyFont="1" applyFill="1" applyBorder="1"/>
    <xf numFmtId="4" fontId="2" fillId="0" borderId="10" xfId="0" applyNumberFormat="1" applyFont="1" applyBorder="1" applyAlignment="1">
      <alignment vertical="center" wrapText="1" shrinkToFit="1"/>
    </xf>
    <xf numFmtId="0" fontId="5" fillId="0" borderId="11" xfId="0" applyFont="1" applyBorder="1" applyAlignment="1">
      <alignment wrapText="1" shrinkToFit="1"/>
    </xf>
    <xf numFmtId="4" fontId="3" fillId="0" borderId="11" xfId="0" applyNumberFormat="1" applyFont="1" applyBorder="1"/>
    <xf numFmtId="4" fontId="1" fillId="0" borderId="0" xfId="0" applyNumberFormat="1" applyFont="1"/>
    <xf numFmtId="0" fontId="6" fillId="0" borderId="5" xfId="0" applyFont="1" applyBorder="1" applyAlignment="1">
      <alignment horizontal="center"/>
    </xf>
    <xf numFmtId="0" fontId="4" fillId="0" borderId="8" xfId="0" applyFont="1" applyBorder="1" applyAlignment="1">
      <alignment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3" xfId="0" applyFont="1" applyBorder="1"/>
    <xf numFmtId="4" fontId="10" fillId="0" borderId="0" xfId="0" applyNumberFormat="1" applyFont="1"/>
    <xf numFmtId="0" fontId="7" fillId="0" borderId="0" xfId="0" applyFont="1" applyBorder="1" applyAlignment="1">
      <alignment wrapText="1" shrinkToFi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1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 shrinkToFit="1"/>
    </xf>
    <xf numFmtId="0" fontId="4" fillId="0" borderId="28" xfId="0" applyFont="1" applyBorder="1" applyAlignment="1">
      <alignment vertical="center" wrapText="1" shrinkToFit="1"/>
    </xf>
    <xf numFmtId="0" fontId="3" fillId="0" borderId="29" xfId="0" applyFont="1" applyBorder="1" applyAlignment="1">
      <alignment wrapText="1"/>
    </xf>
    <xf numFmtId="0" fontId="4" fillId="0" borderId="12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3" fillId="0" borderId="14" xfId="0" applyFont="1" applyBorder="1" applyAlignment="1">
      <alignment wrapText="1"/>
    </xf>
    <xf numFmtId="4" fontId="2" fillId="0" borderId="13" xfId="0" applyNumberFormat="1" applyFont="1" applyBorder="1" applyAlignment="1">
      <alignment vertical="center" wrapText="1" shrinkToFit="1"/>
    </xf>
    <xf numFmtId="4" fontId="2" fillId="0" borderId="2" xfId="0" applyNumberFormat="1" applyFont="1" applyBorder="1" applyAlignment="1">
      <alignment vertical="center" wrapText="1" shrinkToFit="1"/>
    </xf>
    <xf numFmtId="0" fontId="0" fillId="0" borderId="15" xfId="0" applyBorder="1" applyAlignment="1">
      <alignment wrapText="1"/>
    </xf>
    <xf numFmtId="0" fontId="3" fillId="0" borderId="26" xfId="0" applyFont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 shrinkToFit="1"/>
    </xf>
    <xf numFmtId="0" fontId="4" fillId="0" borderId="6" xfId="0" applyFont="1" applyBorder="1" applyAlignment="1">
      <alignment vertical="center" wrapText="1" shrinkToFit="1"/>
    </xf>
    <xf numFmtId="4" fontId="2" fillId="0" borderId="7" xfId="0" applyNumberFormat="1" applyFont="1" applyBorder="1" applyAlignment="1">
      <alignment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20" xfId="0" applyFont="1" applyBorder="1" applyAlignment="1">
      <alignment vertical="center" wrapText="1" shrinkToFit="1"/>
    </xf>
    <xf numFmtId="0" fontId="4" fillId="0" borderId="21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4" fontId="2" fillId="0" borderId="15" xfId="0" applyNumberFormat="1" applyFont="1" applyBorder="1" applyAlignment="1">
      <alignment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3" xfId="0" applyFont="1" applyBorder="1" applyAlignment="1">
      <alignment vertical="center" wrapText="1" shrinkToFit="1"/>
    </xf>
    <xf numFmtId="4" fontId="2" fillId="0" borderId="4" xfId="0" applyNumberFormat="1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15" xfId="0" applyFont="1" applyBorder="1" applyAlignment="1">
      <alignment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 shrinkToFit="1"/>
    </xf>
    <xf numFmtId="0" fontId="7" fillId="0" borderId="0" xfId="0" applyFont="1" applyAlignment="1">
      <alignment horizontal="center" wrapText="1" shrinkToFit="1"/>
    </xf>
    <xf numFmtId="0" fontId="3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7" fillId="0" borderId="0" xfId="0" applyFont="1" applyBorder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3" fontId="2" fillId="0" borderId="13" xfId="0" applyNumberFormat="1" applyFont="1" applyBorder="1" applyAlignment="1">
      <alignment vertical="center" wrapText="1" shrinkToFit="1"/>
    </xf>
    <xf numFmtId="3" fontId="2" fillId="0" borderId="2" xfId="0" applyNumberFormat="1" applyFont="1" applyBorder="1" applyAlignment="1">
      <alignment vertical="center" wrapText="1" shrinkToFit="1"/>
    </xf>
    <xf numFmtId="3" fontId="2" fillId="0" borderId="15" xfId="0" applyNumberFormat="1" applyFont="1" applyBorder="1" applyAlignment="1">
      <alignment vertical="center" wrapText="1" shrinkToFi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19" xfId="0" applyFont="1" applyFill="1" applyBorder="1" applyAlignment="1">
      <alignment vertical="center" wrapText="1" shrinkToFit="1"/>
    </xf>
    <xf numFmtId="0" fontId="4" fillId="0" borderId="20" xfId="0" applyFont="1" applyFill="1" applyBorder="1" applyAlignment="1">
      <alignment vertical="center" wrapText="1" shrinkToFit="1"/>
    </xf>
    <xf numFmtId="0" fontId="4" fillId="0" borderId="21" xfId="0" applyFont="1" applyFill="1" applyBorder="1" applyAlignment="1">
      <alignment vertical="center" wrapText="1" shrinkToFit="1"/>
    </xf>
    <xf numFmtId="0" fontId="4" fillId="0" borderId="12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14" xfId="0" applyFont="1" applyFill="1" applyBorder="1" applyAlignment="1">
      <alignment vertical="center" wrapText="1" shrinkToFit="1"/>
    </xf>
    <xf numFmtId="4" fontId="2" fillId="0" borderId="13" xfId="0" applyNumberFormat="1" applyFont="1" applyFill="1" applyBorder="1" applyAlignment="1">
      <alignment vertical="center" wrapText="1" shrinkToFit="1"/>
    </xf>
    <xf numFmtId="4" fontId="2" fillId="0" borderId="2" xfId="0" applyNumberFormat="1" applyFont="1" applyFill="1" applyBorder="1" applyAlignment="1">
      <alignment vertical="center" wrapText="1" shrinkToFit="1"/>
    </xf>
    <xf numFmtId="4" fontId="2" fillId="0" borderId="15" xfId="0" applyNumberFormat="1" applyFont="1" applyFill="1" applyBorder="1" applyAlignment="1">
      <alignment vertical="center" wrapText="1" shrinkToFit="1"/>
    </xf>
    <xf numFmtId="0" fontId="4" fillId="0" borderId="29" xfId="0" applyFont="1" applyBorder="1" applyAlignment="1">
      <alignment vertical="center" wrapText="1" shrinkToFi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2" fillId="0" borderId="2" xfId="0" applyFont="1" applyFill="1" applyBorder="1" applyAlignment="1">
      <alignment vertical="center" wrapText="1" shrinkToFit="1"/>
    </xf>
    <xf numFmtId="0" fontId="2" fillId="0" borderId="4" xfId="0" applyFont="1" applyFill="1" applyBorder="1" applyAlignment="1">
      <alignment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0" xfId="0" applyFont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D7C0-DED4-46F2-AB09-B7F54B32FCB3}">
  <dimension ref="A1:I148"/>
  <sheetViews>
    <sheetView tabSelected="1" topLeftCell="A2" zoomScaleNormal="100" workbookViewId="0">
      <selection activeCell="C2" sqref="C2"/>
    </sheetView>
  </sheetViews>
  <sheetFormatPr defaultRowHeight="15" x14ac:dyDescent="0.25"/>
  <cols>
    <col min="1" max="1" width="5.140625" customWidth="1"/>
    <col min="2" max="2" width="27.5703125" customWidth="1"/>
    <col min="3" max="3" width="27.85546875" customWidth="1"/>
    <col min="4" max="4" width="8" bestFit="1" customWidth="1"/>
    <col min="5" max="5" width="7.5703125" bestFit="1" customWidth="1"/>
    <col min="7" max="7" width="16" bestFit="1" customWidth="1"/>
    <col min="8" max="8" width="13" customWidth="1"/>
  </cols>
  <sheetData>
    <row r="1" spans="1:8" ht="90.75" hidden="1" customHeight="1" x14ac:dyDescent="0.25">
      <c r="D1" s="149" t="s">
        <v>90</v>
      </c>
      <c r="E1" s="149"/>
      <c r="F1" s="150"/>
      <c r="G1" s="150"/>
      <c r="H1" s="150"/>
    </row>
    <row r="2" spans="1:8" ht="162.75" customHeight="1" x14ac:dyDescent="0.25">
      <c r="G2" s="187" t="s">
        <v>107</v>
      </c>
      <c r="H2" s="187"/>
    </row>
    <row r="3" spans="1:8" ht="82.5" customHeight="1" x14ac:dyDescent="0.25">
      <c r="B3" s="151" t="s">
        <v>91</v>
      </c>
      <c r="C3" s="151"/>
      <c r="D3" s="151"/>
      <c r="E3" s="151"/>
      <c r="F3" s="152"/>
      <c r="G3" s="152"/>
      <c r="H3" s="152"/>
    </row>
    <row r="5" spans="1:8" ht="17.25" x14ac:dyDescent="0.3">
      <c r="B5" s="155" t="s">
        <v>106</v>
      </c>
      <c r="C5" s="155"/>
      <c r="D5" s="155"/>
      <c r="E5" s="155"/>
      <c r="F5" s="156"/>
      <c r="G5" s="156"/>
      <c r="H5" s="156"/>
    </row>
    <row r="6" spans="1:8" ht="15.75" x14ac:dyDescent="0.25">
      <c r="B6" s="4"/>
      <c r="C6" s="4"/>
      <c r="D6" s="4"/>
      <c r="E6" s="4"/>
    </row>
    <row r="7" spans="1:8" x14ac:dyDescent="0.25">
      <c r="B7" s="153" t="s">
        <v>92</v>
      </c>
      <c r="C7" s="154"/>
      <c r="D7" s="154"/>
      <c r="E7" s="154"/>
      <c r="F7" s="154"/>
      <c r="G7" s="154"/>
    </row>
    <row r="8" spans="1:8" ht="15.75" thickBot="1" x14ac:dyDescent="0.3"/>
    <row r="9" spans="1:8" ht="48.75" thickBot="1" x14ac:dyDescent="0.3">
      <c r="A9" s="78" t="s">
        <v>1</v>
      </c>
      <c r="B9" s="1" t="s">
        <v>0</v>
      </c>
      <c r="C9" s="2" t="s">
        <v>10</v>
      </c>
      <c r="D9" s="3" t="s">
        <v>2</v>
      </c>
      <c r="E9" s="2" t="s">
        <v>3</v>
      </c>
      <c r="F9" s="35" t="s">
        <v>4</v>
      </c>
      <c r="G9" s="36" t="s">
        <v>5</v>
      </c>
      <c r="H9" s="37" t="s">
        <v>94</v>
      </c>
    </row>
    <row r="10" spans="1:8" ht="36" x14ac:dyDescent="0.25">
      <c r="A10" s="181">
        <v>1</v>
      </c>
      <c r="B10" s="178" t="s">
        <v>93</v>
      </c>
      <c r="C10" s="84" t="s">
        <v>8</v>
      </c>
      <c r="D10" s="184" t="s">
        <v>6</v>
      </c>
      <c r="E10" s="91">
        <v>20</v>
      </c>
      <c r="F10" s="92">
        <v>1200</v>
      </c>
      <c r="G10" s="93">
        <f>E10*F10</f>
        <v>24000</v>
      </c>
      <c r="H10" s="170">
        <f>G10+G11+G12</f>
        <v>60000</v>
      </c>
    </row>
    <row r="11" spans="1:8" x14ac:dyDescent="0.25">
      <c r="A11" s="182"/>
      <c r="B11" s="179"/>
      <c r="C11" s="85" t="s">
        <v>7</v>
      </c>
      <c r="D11" s="185"/>
      <c r="E11" s="86">
        <v>300</v>
      </c>
      <c r="F11" s="94">
        <v>50</v>
      </c>
      <c r="G11" s="95">
        <f t="shared" ref="G11:G22" si="0">E11*F11</f>
        <v>15000</v>
      </c>
      <c r="H11" s="176"/>
    </row>
    <row r="12" spans="1:8" ht="24.75" thickBot="1" x14ac:dyDescent="0.3">
      <c r="A12" s="183"/>
      <c r="B12" s="180"/>
      <c r="C12" s="87" t="s">
        <v>9</v>
      </c>
      <c r="D12" s="186"/>
      <c r="E12" s="88">
        <v>30</v>
      </c>
      <c r="F12" s="96">
        <v>700</v>
      </c>
      <c r="G12" s="97">
        <f t="shared" si="0"/>
        <v>21000</v>
      </c>
      <c r="H12" s="177"/>
    </row>
    <row r="13" spans="1:8" x14ac:dyDescent="0.25">
      <c r="A13" s="98">
        <v>2</v>
      </c>
      <c r="B13" s="140" t="s">
        <v>14</v>
      </c>
      <c r="C13" s="131" t="s">
        <v>15</v>
      </c>
      <c r="D13" s="41" t="s">
        <v>11</v>
      </c>
      <c r="E13" s="20">
        <v>6</v>
      </c>
      <c r="F13" s="16">
        <v>750</v>
      </c>
      <c r="G13" s="12">
        <f t="shared" si="0"/>
        <v>4500</v>
      </c>
      <c r="H13" s="107">
        <f>G13+G14+G15</f>
        <v>10000</v>
      </c>
    </row>
    <row r="14" spans="1:8" x14ac:dyDescent="0.25">
      <c r="A14" s="137"/>
      <c r="B14" s="141"/>
      <c r="C14" s="144"/>
      <c r="D14" s="39" t="s">
        <v>12</v>
      </c>
      <c r="E14" s="5">
        <v>18</v>
      </c>
      <c r="F14" s="9">
        <v>90</v>
      </c>
      <c r="G14" s="7">
        <f t="shared" si="0"/>
        <v>1620</v>
      </c>
      <c r="H14" s="134"/>
    </row>
    <row r="15" spans="1:8" ht="36.75" thickBot="1" x14ac:dyDescent="0.3">
      <c r="A15" s="139"/>
      <c r="B15" s="143"/>
      <c r="C15" s="146"/>
      <c r="D15" s="42" t="s">
        <v>13</v>
      </c>
      <c r="E15" s="21">
        <v>2</v>
      </c>
      <c r="F15" s="22">
        <v>1940</v>
      </c>
      <c r="G15" s="13">
        <f t="shared" si="0"/>
        <v>3880</v>
      </c>
      <c r="H15" s="136"/>
    </row>
    <row r="16" spans="1:8" x14ac:dyDescent="0.25">
      <c r="A16" s="126">
        <v>3</v>
      </c>
      <c r="B16" s="116" t="s">
        <v>16</v>
      </c>
      <c r="C16" s="131" t="s">
        <v>17</v>
      </c>
      <c r="D16" s="38" t="s">
        <v>11</v>
      </c>
      <c r="E16" s="23">
        <v>4</v>
      </c>
      <c r="F16" s="16">
        <v>1000</v>
      </c>
      <c r="G16" s="12">
        <f t="shared" si="0"/>
        <v>4000</v>
      </c>
      <c r="H16" s="107">
        <f>G16+G17+G18+G19</f>
        <v>15000</v>
      </c>
    </row>
    <row r="17" spans="1:8" ht="48" x14ac:dyDescent="0.25">
      <c r="A17" s="100"/>
      <c r="B17" s="128"/>
      <c r="C17" s="132"/>
      <c r="D17" s="39" t="s">
        <v>18</v>
      </c>
      <c r="E17" s="6">
        <v>16</v>
      </c>
      <c r="F17" s="10">
        <v>256.25</v>
      </c>
      <c r="G17" s="11">
        <f t="shared" si="0"/>
        <v>4100</v>
      </c>
      <c r="H17" s="134"/>
    </row>
    <row r="18" spans="1:8" ht="36" x14ac:dyDescent="0.25">
      <c r="A18" s="100"/>
      <c r="B18" s="128"/>
      <c r="C18" s="132"/>
      <c r="D18" s="43" t="s">
        <v>19</v>
      </c>
      <c r="E18" s="6">
        <v>3</v>
      </c>
      <c r="F18" s="10">
        <v>1500</v>
      </c>
      <c r="G18" s="11">
        <f t="shared" si="0"/>
        <v>4500</v>
      </c>
      <c r="H18" s="134"/>
    </row>
    <row r="19" spans="1:8" ht="36.75" thickBot="1" x14ac:dyDescent="0.3">
      <c r="A19" s="111"/>
      <c r="B19" s="130"/>
      <c r="C19" s="106"/>
      <c r="D19" s="44" t="s">
        <v>20</v>
      </c>
      <c r="E19" s="17">
        <v>4</v>
      </c>
      <c r="F19" s="18">
        <v>600</v>
      </c>
      <c r="G19" s="19">
        <f t="shared" si="0"/>
        <v>2400</v>
      </c>
      <c r="H19" s="136"/>
    </row>
    <row r="20" spans="1:8" x14ac:dyDescent="0.25">
      <c r="A20" s="98">
        <v>4</v>
      </c>
      <c r="B20" s="116" t="s">
        <v>21</v>
      </c>
      <c r="C20" s="104" t="s">
        <v>22</v>
      </c>
      <c r="D20" s="38" t="s">
        <v>11</v>
      </c>
      <c r="E20" s="28">
        <v>6</v>
      </c>
      <c r="F20" s="29">
        <v>1000</v>
      </c>
      <c r="G20" s="30">
        <f t="shared" si="0"/>
        <v>6000</v>
      </c>
      <c r="H20" s="107">
        <f>G20+G21+G22</f>
        <v>12000</v>
      </c>
    </row>
    <row r="21" spans="1:8" ht="48" x14ac:dyDescent="0.25">
      <c r="A21" s="99"/>
      <c r="B21" s="117"/>
      <c r="C21" s="105"/>
      <c r="D21" s="39" t="s">
        <v>18</v>
      </c>
      <c r="E21" s="6">
        <v>12</v>
      </c>
      <c r="F21" s="10">
        <v>230</v>
      </c>
      <c r="G21" s="11">
        <f t="shared" si="0"/>
        <v>2760</v>
      </c>
      <c r="H21" s="108"/>
    </row>
    <row r="22" spans="1:8" ht="15.75" thickBot="1" x14ac:dyDescent="0.3">
      <c r="A22" s="115"/>
      <c r="B22" s="118"/>
      <c r="C22" s="119"/>
      <c r="D22" s="44" t="s">
        <v>12</v>
      </c>
      <c r="E22" s="17">
        <v>36</v>
      </c>
      <c r="F22" s="18">
        <v>90</v>
      </c>
      <c r="G22" s="19">
        <f t="shared" si="0"/>
        <v>3240</v>
      </c>
      <c r="H22" s="120"/>
    </row>
    <row r="23" spans="1:8" x14ac:dyDescent="0.25">
      <c r="A23" s="98">
        <v>5</v>
      </c>
      <c r="B23" s="116" t="s">
        <v>23</v>
      </c>
      <c r="C23" s="104" t="s">
        <v>15</v>
      </c>
      <c r="D23" s="38" t="s">
        <v>11</v>
      </c>
      <c r="E23" s="28">
        <v>4</v>
      </c>
      <c r="F23" s="29">
        <v>1500</v>
      </c>
      <c r="G23" s="30">
        <f t="shared" ref="G23:G25" si="1">E23*F23</f>
        <v>6000</v>
      </c>
      <c r="H23" s="107">
        <f>G23+G24+G25</f>
        <v>12000</v>
      </c>
    </row>
    <row r="24" spans="1:8" ht="36" x14ac:dyDescent="0.25">
      <c r="A24" s="99"/>
      <c r="B24" s="117"/>
      <c r="C24" s="105"/>
      <c r="D24" s="39" t="s">
        <v>13</v>
      </c>
      <c r="E24" s="6">
        <v>3</v>
      </c>
      <c r="F24" s="10">
        <v>1280</v>
      </c>
      <c r="G24" s="11">
        <f t="shared" si="1"/>
        <v>3840</v>
      </c>
      <c r="H24" s="108"/>
    </row>
    <row r="25" spans="1:8" ht="15.75" thickBot="1" x14ac:dyDescent="0.3">
      <c r="A25" s="115"/>
      <c r="B25" s="118"/>
      <c r="C25" s="119"/>
      <c r="D25" s="44" t="s">
        <v>12</v>
      </c>
      <c r="E25" s="17">
        <v>24</v>
      </c>
      <c r="F25" s="18">
        <v>90</v>
      </c>
      <c r="G25" s="19">
        <f t="shared" si="1"/>
        <v>2160</v>
      </c>
      <c r="H25" s="120"/>
    </row>
    <row r="26" spans="1:8" x14ac:dyDescent="0.25">
      <c r="A26" s="110">
        <v>6</v>
      </c>
      <c r="B26" s="101" t="s">
        <v>29</v>
      </c>
      <c r="C26" s="104" t="s">
        <v>30</v>
      </c>
      <c r="D26" s="38" t="s">
        <v>31</v>
      </c>
      <c r="E26" s="28">
        <v>1</v>
      </c>
      <c r="F26" s="29">
        <v>2700</v>
      </c>
      <c r="G26" s="30">
        <f t="shared" ref="G26:G28" si="2">E26*F26</f>
        <v>2700</v>
      </c>
      <c r="H26" s="107">
        <f>G26+G27+G28</f>
        <v>8000</v>
      </c>
    </row>
    <row r="27" spans="1:8" ht="36" x14ac:dyDescent="0.25">
      <c r="A27" s="99"/>
      <c r="B27" s="102"/>
      <c r="C27" s="105"/>
      <c r="D27" s="39" t="s">
        <v>13</v>
      </c>
      <c r="E27" s="6">
        <v>1</v>
      </c>
      <c r="F27" s="10">
        <v>1700</v>
      </c>
      <c r="G27" s="11">
        <f t="shared" si="2"/>
        <v>1700</v>
      </c>
      <c r="H27" s="108"/>
    </row>
    <row r="28" spans="1:8" ht="24.75" thickBot="1" x14ac:dyDescent="0.3">
      <c r="A28" s="121"/>
      <c r="B28" s="173"/>
      <c r="C28" s="119"/>
      <c r="D28" s="44" t="s">
        <v>27</v>
      </c>
      <c r="E28" s="17">
        <v>36</v>
      </c>
      <c r="F28" s="18">
        <v>100</v>
      </c>
      <c r="G28" s="19">
        <f t="shared" si="2"/>
        <v>3600</v>
      </c>
      <c r="H28" s="120"/>
    </row>
    <row r="29" spans="1:8" ht="36" x14ac:dyDescent="0.25">
      <c r="A29" s="110">
        <v>7</v>
      </c>
      <c r="B29" s="122" t="s">
        <v>33</v>
      </c>
      <c r="C29" s="113" t="s">
        <v>34</v>
      </c>
      <c r="D29" s="45" t="s">
        <v>35</v>
      </c>
      <c r="E29" s="31">
        <v>8</v>
      </c>
      <c r="F29" s="32">
        <v>400</v>
      </c>
      <c r="G29" s="33">
        <f t="shared" ref="G29:G34" si="3">E29*F29</f>
        <v>3200</v>
      </c>
      <c r="H29" s="114">
        <f>G29+G30+G31+G32</f>
        <v>8000</v>
      </c>
    </row>
    <row r="30" spans="1:8" ht="36" x14ac:dyDescent="0.25">
      <c r="A30" s="99"/>
      <c r="B30" s="117"/>
      <c r="C30" s="105"/>
      <c r="D30" s="39" t="s">
        <v>36</v>
      </c>
      <c r="E30" s="6">
        <v>3</v>
      </c>
      <c r="F30" s="10">
        <v>350</v>
      </c>
      <c r="G30" s="11">
        <f>E30*F30</f>
        <v>1050</v>
      </c>
      <c r="H30" s="108"/>
    </row>
    <row r="31" spans="1:8" x14ac:dyDescent="0.25">
      <c r="A31" s="99"/>
      <c r="B31" s="117"/>
      <c r="C31" s="105"/>
      <c r="D31" s="39" t="s">
        <v>37</v>
      </c>
      <c r="E31" s="6">
        <v>6</v>
      </c>
      <c r="F31" s="10">
        <v>400</v>
      </c>
      <c r="G31" s="11">
        <f>E31*F31</f>
        <v>2400</v>
      </c>
      <c r="H31" s="108"/>
    </row>
    <row r="32" spans="1:8" ht="36.75" thickBot="1" x14ac:dyDescent="0.3">
      <c r="A32" s="127"/>
      <c r="B32" s="129"/>
      <c r="C32" s="133"/>
      <c r="D32" s="46" t="s">
        <v>13</v>
      </c>
      <c r="E32" s="24">
        <v>1</v>
      </c>
      <c r="F32" s="25">
        <v>1350</v>
      </c>
      <c r="G32" s="26">
        <f>E32*F32</f>
        <v>1350</v>
      </c>
      <c r="H32" s="162"/>
    </row>
    <row r="33" spans="1:8" ht="24" x14ac:dyDescent="0.25">
      <c r="A33" s="98">
        <v>8</v>
      </c>
      <c r="B33" s="116" t="s">
        <v>38</v>
      </c>
      <c r="C33" s="104" t="s">
        <v>39</v>
      </c>
      <c r="D33" s="38" t="s">
        <v>27</v>
      </c>
      <c r="E33" s="28">
        <v>10</v>
      </c>
      <c r="F33" s="29">
        <v>300</v>
      </c>
      <c r="G33" s="30">
        <f t="shared" si="3"/>
        <v>3000</v>
      </c>
      <c r="H33" s="107">
        <f>G33+G34</f>
        <v>5000</v>
      </c>
    </row>
    <row r="34" spans="1:8" ht="36.75" thickBot="1" x14ac:dyDescent="0.3">
      <c r="A34" s="115"/>
      <c r="B34" s="118"/>
      <c r="C34" s="119"/>
      <c r="D34" s="44" t="s">
        <v>13</v>
      </c>
      <c r="E34" s="17">
        <v>1</v>
      </c>
      <c r="F34" s="18">
        <v>2000</v>
      </c>
      <c r="G34" s="19">
        <f t="shared" si="3"/>
        <v>2000</v>
      </c>
      <c r="H34" s="120"/>
    </row>
    <row r="35" spans="1:8" x14ac:dyDescent="0.25">
      <c r="B35" s="147" t="s">
        <v>40</v>
      </c>
      <c r="C35" s="147"/>
      <c r="D35" s="147"/>
      <c r="E35" s="147"/>
      <c r="F35" s="147"/>
      <c r="G35" s="147"/>
      <c r="H35" s="27">
        <f>SUM(H10:H34)</f>
        <v>130000</v>
      </c>
    </row>
    <row r="36" spans="1:8" x14ac:dyDescent="0.25">
      <c r="B36" s="34"/>
      <c r="C36" s="34"/>
      <c r="D36" s="34"/>
      <c r="E36" s="34"/>
      <c r="F36" s="34"/>
      <c r="G36" s="34"/>
      <c r="H36" s="27"/>
    </row>
    <row r="37" spans="1:8" x14ac:dyDescent="0.25">
      <c r="B37" s="157" t="s">
        <v>95</v>
      </c>
      <c r="C37" s="158"/>
      <c r="D37" s="158"/>
      <c r="E37" s="158"/>
      <c r="F37" s="158"/>
      <c r="G37" s="158"/>
      <c r="H37" s="27"/>
    </row>
    <row r="38" spans="1:8" ht="15.75" thickBot="1" x14ac:dyDescent="0.3"/>
    <row r="39" spans="1:8" x14ac:dyDescent="0.25">
      <c r="A39" s="98">
        <v>1</v>
      </c>
      <c r="B39" s="140" t="s">
        <v>41</v>
      </c>
      <c r="C39" s="131" t="s">
        <v>42</v>
      </c>
      <c r="D39" s="48" t="s">
        <v>37</v>
      </c>
      <c r="E39" s="20">
        <v>10</v>
      </c>
      <c r="F39" s="55">
        <v>200</v>
      </c>
      <c r="G39" s="12">
        <f t="shared" ref="G39:G44" si="4">E39*F39</f>
        <v>2000</v>
      </c>
      <c r="H39" s="107">
        <f>G39+G40+G42+G41</f>
        <v>9000</v>
      </c>
    </row>
    <row r="40" spans="1:8" ht="24.75" x14ac:dyDescent="0.25">
      <c r="A40" s="137"/>
      <c r="B40" s="141"/>
      <c r="C40" s="144"/>
      <c r="D40" s="49" t="s">
        <v>27</v>
      </c>
      <c r="E40" s="5">
        <v>50</v>
      </c>
      <c r="F40" s="56">
        <v>80</v>
      </c>
      <c r="G40" s="7">
        <f t="shared" si="4"/>
        <v>4000</v>
      </c>
      <c r="H40" s="134"/>
    </row>
    <row r="41" spans="1:8" ht="36.75" x14ac:dyDescent="0.25">
      <c r="A41" s="138"/>
      <c r="B41" s="142"/>
      <c r="C41" s="145"/>
      <c r="D41" s="49" t="s">
        <v>43</v>
      </c>
      <c r="E41" s="14">
        <v>5</v>
      </c>
      <c r="F41" s="57">
        <v>100</v>
      </c>
      <c r="G41" s="15">
        <f>E41*F41</f>
        <v>500</v>
      </c>
      <c r="H41" s="135"/>
    </row>
    <row r="42" spans="1:8" ht="36.75" x14ac:dyDescent="0.25">
      <c r="A42" s="139"/>
      <c r="B42" s="143"/>
      <c r="C42" s="146"/>
      <c r="D42" s="49" t="s">
        <v>36</v>
      </c>
      <c r="E42" s="21">
        <v>5</v>
      </c>
      <c r="F42" s="58">
        <v>500</v>
      </c>
      <c r="G42" s="13">
        <f t="shared" si="4"/>
        <v>2500</v>
      </c>
      <c r="H42" s="136"/>
    </row>
    <row r="43" spans="1:8" ht="24.75" x14ac:dyDescent="0.25">
      <c r="A43" s="98">
        <v>2</v>
      </c>
      <c r="B43" s="116" t="s">
        <v>44</v>
      </c>
      <c r="C43" s="104" t="s">
        <v>39</v>
      </c>
      <c r="D43" s="50" t="s">
        <v>32</v>
      </c>
      <c r="E43" s="28">
        <v>3</v>
      </c>
      <c r="F43" s="59">
        <v>800</v>
      </c>
      <c r="G43" s="30">
        <f t="shared" si="4"/>
        <v>2400</v>
      </c>
      <c r="H43" s="159">
        <f>G43+G44+G45</f>
        <v>10000</v>
      </c>
    </row>
    <row r="44" spans="1:8" ht="36.75" x14ac:dyDescent="0.25">
      <c r="A44" s="99"/>
      <c r="B44" s="117"/>
      <c r="C44" s="105"/>
      <c r="D44" s="53" t="s">
        <v>13</v>
      </c>
      <c r="E44" s="6">
        <v>3</v>
      </c>
      <c r="F44" s="60">
        <v>1500</v>
      </c>
      <c r="G44" s="11">
        <f t="shared" si="4"/>
        <v>4500</v>
      </c>
      <c r="H44" s="160"/>
    </row>
    <row r="45" spans="1:8" ht="24.75" x14ac:dyDescent="0.25">
      <c r="A45" s="115"/>
      <c r="B45" s="118"/>
      <c r="C45" s="119"/>
      <c r="D45" s="50" t="s">
        <v>27</v>
      </c>
      <c r="E45" s="17">
        <v>6</v>
      </c>
      <c r="F45" s="61">
        <v>517</v>
      </c>
      <c r="G45" s="19">
        <v>3100</v>
      </c>
      <c r="H45" s="161"/>
    </row>
    <row r="46" spans="1:8" x14ac:dyDescent="0.25">
      <c r="A46" s="126">
        <v>3</v>
      </c>
      <c r="B46" s="116" t="s">
        <v>45</v>
      </c>
      <c r="C46" s="131" t="s">
        <v>46</v>
      </c>
      <c r="D46" s="50" t="s">
        <v>11</v>
      </c>
      <c r="E46" s="64">
        <v>4</v>
      </c>
      <c r="F46" s="65">
        <v>800</v>
      </c>
      <c r="G46" s="66">
        <f>E46*F46</f>
        <v>3200</v>
      </c>
      <c r="H46" s="107">
        <f>G46+G47+G48+G49</f>
        <v>15000</v>
      </c>
    </row>
    <row r="47" spans="1:8" ht="48.75" x14ac:dyDescent="0.25">
      <c r="A47" s="100"/>
      <c r="B47" s="128"/>
      <c r="C47" s="132"/>
      <c r="D47" s="49" t="s">
        <v>18</v>
      </c>
      <c r="E47" s="6">
        <v>4</v>
      </c>
      <c r="F47" s="60">
        <v>410</v>
      </c>
      <c r="G47" s="7">
        <f t="shared" ref="G47:G49" si="5">E47*F47</f>
        <v>1640</v>
      </c>
      <c r="H47" s="134"/>
    </row>
    <row r="48" spans="1:8" ht="36.75" x14ac:dyDescent="0.25">
      <c r="A48" s="100"/>
      <c r="B48" s="128"/>
      <c r="C48" s="132"/>
      <c r="D48" s="51" t="s">
        <v>19</v>
      </c>
      <c r="E48" s="6">
        <v>4</v>
      </c>
      <c r="F48" s="60">
        <v>2000</v>
      </c>
      <c r="G48" s="7">
        <f t="shared" si="5"/>
        <v>8000</v>
      </c>
      <c r="H48" s="134"/>
    </row>
    <row r="49" spans="1:8" x14ac:dyDescent="0.25">
      <c r="A49" s="111"/>
      <c r="B49" s="130"/>
      <c r="C49" s="106"/>
      <c r="D49" s="40" t="s">
        <v>12</v>
      </c>
      <c r="E49" s="67">
        <v>24</v>
      </c>
      <c r="F49" s="68">
        <v>90</v>
      </c>
      <c r="G49" s="8">
        <f t="shared" si="5"/>
        <v>2160</v>
      </c>
      <c r="H49" s="136"/>
    </row>
    <row r="50" spans="1:8" ht="24.75" x14ac:dyDescent="0.25">
      <c r="A50" s="98">
        <v>4</v>
      </c>
      <c r="B50" s="116" t="s">
        <v>47</v>
      </c>
      <c r="C50" s="104" t="s">
        <v>48</v>
      </c>
      <c r="D50" s="50" t="s">
        <v>49</v>
      </c>
      <c r="E50" s="28">
        <v>50</v>
      </c>
      <c r="F50" s="59">
        <v>300</v>
      </c>
      <c r="G50" s="30">
        <f t="shared" ref="G50:G81" si="6">E50*F50</f>
        <v>15000</v>
      </c>
      <c r="H50" s="107">
        <f>G50+G51+G55+G52+G53+G54</f>
        <v>30000</v>
      </c>
    </row>
    <row r="51" spans="1:8" ht="36.75" x14ac:dyDescent="0.25">
      <c r="A51" s="99"/>
      <c r="B51" s="117"/>
      <c r="C51" s="105"/>
      <c r="D51" s="49" t="s">
        <v>13</v>
      </c>
      <c r="E51" s="6">
        <v>1</v>
      </c>
      <c r="F51" s="60">
        <v>700</v>
      </c>
      <c r="G51" s="11">
        <f t="shared" si="6"/>
        <v>700</v>
      </c>
      <c r="H51" s="108"/>
    </row>
    <row r="52" spans="1:8" x14ac:dyDescent="0.25">
      <c r="A52" s="121"/>
      <c r="B52" s="123"/>
      <c r="C52" s="124"/>
      <c r="D52" s="53" t="s">
        <v>50</v>
      </c>
      <c r="E52" s="24">
        <v>200</v>
      </c>
      <c r="F52" s="63">
        <v>40</v>
      </c>
      <c r="G52" s="26">
        <f t="shared" si="6"/>
        <v>8000</v>
      </c>
      <c r="H52" s="125"/>
    </row>
    <row r="53" spans="1:8" ht="36.75" x14ac:dyDescent="0.25">
      <c r="A53" s="121"/>
      <c r="B53" s="123"/>
      <c r="C53" s="124"/>
      <c r="D53" s="53" t="s">
        <v>19</v>
      </c>
      <c r="E53" s="24">
        <v>1</v>
      </c>
      <c r="F53" s="63">
        <v>600</v>
      </c>
      <c r="G53" s="26">
        <f t="shared" si="6"/>
        <v>600</v>
      </c>
      <c r="H53" s="125"/>
    </row>
    <row r="54" spans="1:8" ht="36.75" x14ac:dyDescent="0.25">
      <c r="A54" s="121"/>
      <c r="B54" s="123"/>
      <c r="C54" s="124"/>
      <c r="D54" s="49" t="s">
        <v>51</v>
      </c>
      <c r="E54" s="24">
        <v>2</v>
      </c>
      <c r="F54" s="63">
        <v>600</v>
      </c>
      <c r="G54" s="26">
        <f t="shared" si="6"/>
        <v>1200</v>
      </c>
      <c r="H54" s="125"/>
    </row>
    <row r="55" spans="1:8" x14ac:dyDescent="0.25">
      <c r="A55" s="115"/>
      <c r="B55" s="118"/>
      <c r="C55" s="119"/>
      <c r="D55" s="40" t="s">
        <v>12</v>
      </c>
      <c r="E55" s="17">
        <v>50</v>
      </c>
      <c r="F55" s="61">
        <v>90</v>
      </c>
      <c r="G55" s="19">
        <f t="shared" si="6"/>
        <v>4500</v>
      </c>
      <c r="H55" s="120"/>
    </row>
    <row r="56" spans="1:8" x14ac:dyDescent="0.25">
      <c r="A56" s="98">
        <v>5</v>
      </c>
      <c r="B56" s="116" t="s">
        <v>52</v>
      </c>
      <c r="C56" s="104" t="s">
        <v>48</v>
      </c>
      <c r="D56" s="50" t="s">
        <v>31</v>
      </c>
      <c r="E56" s="28">
        <v>5</v>
      </c>
      <c r="F56" s="59">
        <v>200</v>
      </c>
      <c r="G56" s="30">
        <f t="shared" si="6"/>
        <v>1000</v>
      </c>
      <c r="H56" s="107">
        <f>G56+G57+G60+G58+G59</f>
        <v>10000</v>
      </c>
    </row>
    <row r="57" spans="1:8" ht="37.5" thickBot="1" x14ac:dyDescent="0.3">
      <c r="A57" s="99"/>
      <c r="B57" s="117"/>
      <c r="C57" s="105"/>
      <c r="D57" s="49" t="s">
        <v>13</v>
      </c>
      <c r="E57" s="6">
        <v>1</v>
      </c>
      <c r="F57" s="60">
        <v>1650</v>
      </c>
      <c r="G57" s="11">
        <f t="shared" si="6"/>
        <v>1650</v>
      </c>
      <c r="H57" s="108"/>
    </row>
    <row r="58" spans="1:8" x14ac:dyDescent="0.25">
      <c r="A58" s="121"/>
      <c r="B58" s="123"/>
      <c r="C58" s="124"/>
      <c r="D58" s="50" t="s">
        <v>11</v>
      </c>
      <c r="E58" s="24">
        <v>3</v>
      </c>
      <c r="F58" s="63">
        <v>1000</v>
      </c>
      <c r="G58" s="26">
        <f t="shared" si="6"/>
        <v>3000</v>
      </c>
      <c r="H58" s="125"/>
    </row>
    <row r="59" spans="1:8" ht="15.75" thickBot="1" x14ac:dyDescent="0.3">
      <c r="A59" s="121"/>
      <c r="B59" s="123"/>
      <c r="C59" s="124"/>
      <c r="D59" s="40" t="s">
        <v>12</v>
      </c>
      <c r="E59" s="24">
        <v>30</v>
      </c>
      <c r="F59" s="63">
        <v>90</v>
      </c>
      <c r="G59" s="26">
        <f t="shared" si="6"/>
        <v>2700</v>
      </c>
      <c r="H59" s="125"/>
    </row>
    <row r="60" spans="1:8" ht="37.5" thickBot="1" x14ac:dyDescent="0.3">
      <c r="A60" s="115"/>
      <c r="B60" s="118"/>
      <c r="C60" s="119"/>
      <c r="D60" s="53" t="s">
        <v>19</v>
      </c>
      <c r="E60" s="17">
        <v>1</v>
      </c>
      <c r="F60" s="61">
        <v>1650</v>
      </c>
      <c r="G60" s="19">
        <f t="shared" si="6"/>
        <v>1650</v>
      </c>
      <c r="H60" s="120"/>
    </row>
    <row r="61" spans="1:8" ht="24.75" x14ac:dyDescent="0.25">
      <c r="A61" s="98">
        <v>6</v>
      </c>
      <c r="B61" s="116" t="s">
        <v>57</v>
      </c>
      <c r="C61" s="104" t="s">
        <v>58</v>
      </c>
      <c r="D61" s="50" t="s">
        <v>55</v>
      </c>
      <c r="E61" s="28">
        <v>6</v>
      </c>
      <c r="F61" s="59">
        <v>1500</v>
      </c>
      <c r="G61" s="30">
        <f t="shared" si="6"/>
        <v>9000</v>
      </c>
      <c r="H61" s="107">
        <f>G61+G62+G63</f>
        <v>25000</v>
      </c>
    </row>
    <row r="62" spans="1:8" ht="24.75" x14ac:dyDescent="0.25">
      <c r="A62" s="99"/>
      <c r="B62" s="117"/>
      <c r="C62" s="105"/>
      <c r="D62" s="49" t="s">
        <v>56</v>
      </c>
      <c r="E62" s="6">
        <v>6</v>
      </c>
      <c r="F62" s="60">
        <v>1000</v>
      </c>
      <c r="G62" s="11">
        <f t="shared" si="6"/>
        <v>6000</v>
      </c>
      <c r="H62" s="108"/>
    </row>
    <row r="63" spans="1:8" ht="25.5" thickBot="1" x14ac:dyDescent="0.3">
      <c r="A63" s="115"/>
      <c r="B63" s="118"/>
      <c r="C63" s="119"/>
      <c r="D63" s="40" t="s">
        <v>27</v>
      </c>
      <c r="E63" s="17">
        <v>40</v>
      </c>
      <c r="F63" s="61">
        <v>250</v>
      </c>
      <c r="G63" s="19">
        <f t="shared" si="6"/>
        <v>10000</v>
      </c>
      <c r="H63" s="120"/>
    </row>
    <row r="64" spans="1:8" x14ac:dyDescent="0.25">
      <c r="A64" s="110">
        <v>7</v>
      </c>
      <c r="B64" s="122" t="s">
        <v>53</v>
      </c>
      <c r="C64" s="113" t="s">
        <v>54</v>
      </c>
      <c r="D64" s="52" t="s">
        <v>11</v>
      </c>
      <c r="E64" s="31">
        <v>4</v>
      </c>
      <c r="F64" s="62">
        <v>400</v>
      </c>
      <c r="G64" s="33">
        <f t="shared" si="6"/>
        <v>1600</v>
      </c>
      <c r="H64" s="114">
        <f>G64+G65+G67+G66</f>
        <v>10000</v>
      </c>
    </row>
    <row r="65" spans="1:9" ht="36.75" x14ac:dyDescent="0.25">
      <c r="A65" s="99"/>
      <c r="B65" s="117"/>
      <c r="C65" s="105"/>
      <c r="D65" s="53" t="s">
        <v>19</v>
      </c>
      <c r="E65" s="6">
        <v>3</v>
      </c>
      <c r="F65" s="60">
        <v>1600</v>
      </c>
      <c r="G65" s="11">
        <f t="shared" si="6"/>
        <v>4800</v>
      </c>
      <c r="H65" s="108"/>
    </row>
    <row r="66" spans="1:9" x14ac:dyDescent="0.25">
      <c r="A66" s="121"/>
      <c r="B66" s="123"/>
      <c r="C66" s="124"/>
      <c r="D66" s="53" t="s">
        <v>59</v>
      </c>
      <c r="E66" s="24">
        <v>30</v>
      </c>
      <c r="F66" s="63">
        <v>30</v>
      </c>
      <c r="G66" s="26">
        <f t="shared" si="6"/>
        <v>900</v>
      </c>
      <c r="H66" s="125"/>
    </row>
    <row r="67" spans="1:9" ht="15.75" thickBot="1" x14ac:dyDescent="0.3">
      <c r="A67" s="121"/>
      <c r="B67" s="123"/>
      <c r="C67" s="124"/>
      <c r="D67" s="40" t="s">
        <v>12</v>
      </c>
      <c r="E67" s="24">
        <v>30</v>
      </c>
      <c r="F67" s="63">
        <v>90</v>
      </c>
      <c r="G67" s="26">
        <f t="shared" si="6"/>
        <v>2700</v>
      </c>
      <c r="H67" s="125"/>
    </row>
    <row r="68" spans="1:9" x14ac:dyDescent="0.25">
      <c r="A68" s="98">
        <v>8</v>
      </c>
      <c r="B68" s="116" t="s">
        <v>60</v>
      </c>
      <c r="C68" s="104" t="s">
        <v>61</v>
      </c>
      <c r="D68" s="52" t="s">
        <v>11</v>
      </c>
      <c r="E68" s="28">
        <v>3</v>
      </c>
      <c r="F68" s="59">
        <v>400</v>
      </c>
      <c r="G68" s="30">
        <f t="shared" si="6"/>
        <v>1200</v>
      </c>
      <c r="H68" s="107">
        <f>G68+G69+G70+G71+G74+G72+G73</f>
        <v>10000</v>
      </c>
    </row>
    <row r="69" spans="1:9" ht="48.75" x14ac:dyDescent="0.25">
      <c r="A69" s="99"/>
      <c r="B69" s="117"/>
      <c r="C69" s="105"/>
      <c r="D69" s="49" t="s">
        <v>18</v>
      </c>
      <c r="E69" s="6">
        <v>3</v>
      </c>
      <c r="F69" s="60">
        <v>300</v>
      </c>
      <c r="G69" s="11">
        <f t="shared" si="6"/>
        <v>900</v>
      </c>
      <c r="H69" s="108"/>
    </row>
    <row r="70" spans="1:9" x14ac:dyDescent="0.25">
      <c r="A70" s="99"/>
      <c r="B70" s="117"/>
      <c r="C70" s="105"/>
      <c r="D70" s="53" t="s">
        <v>12</v>
      </c>
      <c r="E70" s="6">
        <v>10</v>
      </c>
      <c r="F70" s="60">
        <v>90</v>
      </c>
      <c r="G70" s="11">
        <f t="shared" si="6"/>
        <v>900</v>
      </c>
      <c r="H70" s="108"/>
    </row>
    <row r="71" spans="1:9" ht="36.75" x14ac:dyDescent="0.25">
      <c r="A71" s="100"/>
      <c r="B71" s="128"/>
      <c r="C71" s="132"/>
      <c r="D71" s="53" t="s">
        <v>13</v>
      </c>
      <c r="E71" s="6">
        <v>1</v>
      </c>
      <c r="F71" s="60">
        <v>2000</v>
      </c>
      <c r="G71" s="11">
        <f t="shared" si="6"/>
        <v>2000</v>
      </c>
      <c r="H71" s="163"/>
    </row>
    <row r="72" spans="1:9" ht="25.5" thickBot="1" x14ac:dyDescent="0.3">
      <c r="A72" s="127"/>
      <c r="B72" s="129"/>
      <c r="C72" s="133"/>
      <c r="D72" s="40" t="s">
        <v>27</v>
      </c>
      <c r="E72" s="24">
        <v>20</v>
      </c>
      <c r="F72" s="63">
        <v>170</v>
      </c>
      <c r="G72" s="26">
        <f t="shared" si="6"/>
        <v>3400</v>
      </c>
      <c r="H72" s="162"/>
    </row>
    <row r="73" spans="1:9" ht="24.75" x14ac:dyDescent="0.25">
      <c r="A73" s="127"/>
      <c r="B73" s="129"/>
      <c r="C73" s="133"/>
      <c r="D73" s="53" t="s">
        <v>32</v>
      </c>
      <c r="E73" s="24">
        <v>1</v>
      </c>
      <c r="F73" s="63">
        <v>700</v>
      </c>
      <c r="G73" s="26">
        <f t="shared" si="6"/>
        <v>700</v>
      </c>
      <c r="H73" s="162"/>
    </row>
    <row r="74" spans="1:9" ht="49.5" thickBot="1" x14ac:dyDescent="0.3">
      <c r="A74" s="111"/>
      <c r="B74" s="130"/>
      <c r="C74" s="106"/>
      <c r="D74" s="54" t="s">
        <v>62</v>
      </c>
      <c r="E74" s="17">
        <v>1</v>
      </c>
      <c r="F74" s="61">
        <v>900</v>
      </c>
      <c r="G74" s="19">
        <f t="shared" si="6"/>
        <v>900</v>
      </c>
      <c r="H74" s="109"/>
    </row>
    <row r="75" spans="1:9" ht="39" thickBot="1" x14ac:dyDescent="0.3">
      <c r="A75" s="80">
        <v>9</v>
      </c>
      <c r="B75" s="79" t="s">
        <v>63</v>
      </c>
      <c r="C75" s="69" t="s">
        <v>64</v>
      </c>
      <c r="D75" s="70" t="s">
        <v>65</v>
      </c>
      <c r="E75" s="71">
        <v>1</v>
      </c>
      <c r="F75" s="72">
        <v>65000</v>
      </c>
      <c r="G75" s="73">
        <f t="shared" si="6"/>
        <v>65000</v>
      </c>
      <c r="H75" s="74">
        <f>E75*F75</f>
        <v>65000</v>
      </c>
      <c r="I75">
        <v>226</v>
      </c>
    </row>
    <row r="76" spans="1:9" ht="60" customHeight="1" x14ac:dyDescent="0.25">
      <c r="A76" s="98">
        <v>10</v>
      </c>
      <c r="B76" s="164" t="s">
        <v>104</v>
      </c>
      <c r="C76" s="167" t="s">
        <v>28</v>
      </c>
      <c r="D76" s="89" t="s">
        <v>25</v>
      </c>
      <c r="E76" s="28">
        <v>3</v>
      </c>
      <c r="F76" s="29">
        <v>800</v>
      </c>
      <c r="G76" s="30">
        <f t="shared" si="6"/>
        <v>2400</v>
      </c>
      <c r="H76" s="170">
        <f>G76+G77+G78</f>
        <v>4000</v>
      </c>
    </row>
    <row r="77" spans="1:9" ht="60" customHeight="1" x14ac:dyDescent="0.25">
      <c r="A77" s="99"/>
      <c r="B77" s="165"/>
      <c r="C77" s="168"/>
      <c r="D77" s="90" t="s">
        <v>26</v>
      </c>
      <c r="E77" s="6">
        <v>3</v>
      </c>
      <c r="F77" s="10">
        <v>160</v>
      </c>
      <c r="G77" s="11">
        <f t="shared" si="6"/>
        <v>480</v>
      </c>
      <c r="H77" s="171"/>
    </row>
    <row r="78" spans="1:9" ht="60" customHeight="1" thickBot="1" x14ac:dyDescent="0.3">
      <c r="A78" s="115"/>
      <c r="B78" s="166"/>
      <c r="C78" s="169"/>
      <c r="D78" s="47" t="s">
        <v>27</v>
      </c>
      <c r="E78" s="17">
        <v>5</v>
      </c>
      <c r="F78" s="18">
        <v>224</v>
      </c>
      <c r="G78" s="19">
        <f t="shared" si="6"/>
        <v>1120</v>
      </c>
      <c r="H78" s="172"/>
    </row>
    <row r="79" spans="1:9" ht="60" customHeight="1" x14ac:dyDescent="0.25">
      <c r="A79" s="98">
        <v>11</v>
      </c>
      <c r="B79" s="164" t="s">
        <v>105</v>
      </c>
      <c r="C79" s="167" t="s">
        <v>24</v>
      </c>
      <c r="D79" s="89" t="s">
        <v>25</v>
      </c>
      <c r="E79" s="28">
        <v>3</v>
      </c>
      <c r="F79" s="29">
        <v>800</v>
      </c>
      <c r="G79" s="30">
        <f t="shared" si="6"/>
        <v>2400</v>
      </c>
      <c r="H79" s="170">
        <f>G79+G80+G81</f>
        <v>4000</v>
      </c>
    </row>
    <row r="80" spans="1:9" ht="60" customHeight="1" x14ac:dyDescent="0.25">
      <c r="A80" s="99"/>
      <c r="B80" s="165"/>
      <c r="C80" s="168"/>
      <c r="D80" s="90" t="s">
        <v>26</v>
      </c>
      <c r="E80" s="6">
        <v>3</v>
      </c>
      <c r="F80" s="10">
        <v>160</v>
      </c>
      <c r="G80" s="11">
        <f t="shared" si="6"/>
        <v>480</v>
      </c>
      <c r="H80" s="171"/>
    </row>
    <row r="81" spans="1:8" ht="60" customHeight="1" thickBot="1" x14ac:dyDescent="0.3">
      <c r="A81" s="115"/>
      <c r="B81" s="166"/>
      <c r="C81" s="169"/>
      <c r="D81" s="47" t="s">
        <v>27</v>
      </c>
      <c r="E81" s="17">
        <v>5</v>
      </c>
      <c r="F81" s="18">
        <v>224</v>
      </c>
      <c r="G81" s="19">
        <f t="shared" si="6"/>
        <v>1120</v>
      </c>
      <c r="H81" s="172"/>
    </row>
    <row r="82" spans="1:8" ht="15" customHeight="1" x14ac:dyDescent="0.25">
      <c r="B82" s="147" t="s">
        <v>66</v>
      </c>
      <c r="C82" s="147"/>
      <c r="D82" s="147"/>
      <c r="E82" s="147"/>
      <c r="F82" s="147"/>
      <c r="G82" s="147"/>
      <c r="H82" s="27">
        <f>SUM(H39:H81)</f>
        <v>192000</v>
      </c>
    </row>
    <row r="83" spans="1:8" ht="60" customHeight="1" x14ac:dyDescent="0.25">
      <c r="B83" s="83"/>
      <c r="C83" s="83"/>
      <c r="D83" s="83"/>
      <c r="E83" s="83"/>
      <c r="F83" s="83"/>
      <c r="G83" s="83"/>
      <c r="H83" s="27"/>
    </row>
    <row r="84" spans="1:8" ht="15" customHeight="1" x14ac:dyDescent="0.25">
      <c r="B84" s="174" t="s">
        <v>96</v>
      </c>
      <c r="C84" s="174"/>
      <c r="D84" s="174"/>
      <c r="E84" s="174"/>
      <c r="F84" s="174"/>
      <c r="G84" s="174"/>
    </row>
    <row r="85" spans="1:8" ht="15.75" thickBot="1" x14ac:dyDescent="0.3"/>
    <row r="86" spans="1:8" ht="15.75" thickBot="1" x14ac:dyDescent="0.3">
      <c r="A86" s="98">
        <v>1</v>
      </c>
      <c r="B86" s="140" t="s">
        <v>97</v>
      </c>
      <c r="C86" s="131" t="s">
        <v>68</v>
      </c>
      <c r="D86" s="48" t="s">
        <v>11</v>
      </c>
      <c r="E86" s="20">
        <v>6</v>
      </c>
      <c r="F86" s="55">
        <v>800</v>
      </c>
      <c r="G86" s="12">
        <f>E86*F86</f>
        <v>4800</v>
      </c>
      <c r="H86" s="107">
        <f>G86+G87+G89+G88</f>
        <v>20000</v>
      </c>
    </row>
    <row r="87" spans="1:8" ht="15.75" thickBot="1" x14ac:dyDescent="0.3">
      <c r="A87" s="137"/>
      <c r="B87" s="141"/>
      <c r="C87" s="144"/>
      <c r="D87" s="49" t="s">
        <v>12</v>
      </c>
      <c r="E87" s="5">
        <v>60</v>
      </c>
      <c r="F87" s="56">
        <v>90</v>
      </c>
      <c r="G87" s="12">
        <f t="shared" ref="G87:G88" si="7">E87*F87</f>
        <v>5400</v>
      </c>
      <c r="H87" s="134"/>
    </row>
    <row r="88" spans="1:8" ht="37.5" thickBot="1" x14ac:dyDescent="0.3">
      <c r="A88" s="138"/>
      <c r="B88" s="142"/>
      <c r="C88" s="145"/>
      <c r="D88" s="49" t="s">
        <v>13</v>
      </c>
      <c r="E88" s="14">
        <v>8</v>
      </c>
      <c r="F88" s="57">
        <v>800</v>
      </c>
      <c r="G88" s="12">
        <f t="shared" si="7"/>
        <v>6400</v>
      </c>
      <c r="H88" s="135"/>
    </row>
    <row r="89" spans="1:8" ht="37.5" thickBot="1" x14ac:dyDescent="0.3">
      <c r="A89" s="139"/>
      <c r="B89" s="143"/>
      <c r="C89" s="146"/>
      <c r="D89" s="49" t="s">
        <v>69</v>
      </c>
      <c r="E89" s="21">
        <v>6</v>
      </c>
      <c r="F89" s="58">
        <v>565</v>
      </c>
      <c r="G89" s="12">
        <v>3400</v>
      </c>
      <c r="H89" s="136"/>
    </row>
    <row r="90" spans="1:8" x14ac:dyDescent="0.25">
      <c r="A90" s="98">
        <v>2</v>
      </c>
      <c r="B90" s="116" t="s">
        <v>98</v>
      </c>
      <c r="C90" s="104" t="s">
        <v>70</v>
      </c>
      <c r="D90" s="50" t="s">
        <v>11</v>
      </c>
      <c r="E90" s="28">
        <v>3</v>
      </c>
      <c r="F90" s="59">
        <v>730</v>
      </c>
      <c r="G90" s="30">
        <v>2200</v>
      </c>
      <c r="H90" s="107">
        <f>G90+G91+G93+G92</f>
        <v>10000</v>
      </c>
    </row>
    <row r="91" spans="1:8" x14ac:dyDescent="0.25">
      <c r="A91" s="99"/>
      <c r="B91" s="117"/>
      <c r="C91" s="105"/>
      <c r="D91" s="49" t="s">
        <v>12</v>
      </c>
      <c r="E91" s="6">
        <v>30</v>
      </c>
      <c r="F91" s="60">
        <v>90</v>
      </c>
      <c r="G91" s="11">
        <f>E91*F91</f>
        <v>2700</v>
      </c>
      <c r="H91" s="108"/>
    </row>
    <row r="92" spans="1:8" x14ac:dyDescent="0.25">
      <c r="A92" s="121"/>
      <c r="B92" s="123"/>
      <c r="C92" s="124"/>
      <c r="D92" s="49" t="s">
        <v>59</v>
      </c>
      <c r="E92" s="24">
        <v>30</v>
      </c>
      <c r="F92" s="63">
        <v>20</v>
      </c>
      <c r="G92" s="26">
        <f>E92*F92</f>
        <v>600</v>
      </c>
      <c r="H92" s="125"/>
    </row>
    <row r="93" spans="1:8" ht="37.5" thickBot="1" x14ac:dyDescent="0.3">
      <c r="A93" s="115"/>
      <c r="B93" s="123"/>
      <c r="C93" s="124"/>
      <c r="D93" s="53" t="s">
        <v>13</v>
      </c>
      <c r="E93" s="24">
        <v>3</v>
      </c>
      <c r="F93" s="63">
        <v>1500</v>
      </c>
      <c r="G93" s="26">
        <f>E93*F93</f>
        <v>4500</v>
      </c>
      <c r="H93" s="125"/>
    </row>
    <row r="94" spans="1:8" x14ac:dyDescent="0.25">
      <c r="A94" s="126">
        <v>3</v>
      </c>
      <c r="B94" s="116" t="s">
        <v>71</v>
      </c>
      <c r="C94" s="131" t="s">
        <v>72</v>
      </c>
      <c r="D94" s="50" t="s">
        <v>11</v>
      </c>
      <c r="E94" s="23">
        <v>6</v>
      </c>
      <c r="F94" s="55">
        <v>700</v>
      </c>
      <c r="G94" s="12">
        <f>E94*F94</f>
        <v>4200</v>
      </c>
      <c r="H94" s="107">
        <f>G94+G95+G96+G102+G97+G98+G99+G100+G101</f>
        <v>35000</v>
      </c>
    </row>
    <row r="95" spans="1:8" ht="48.75" x14ac:dyDescent="0.25">
      <c r="A95" s="100"/>
      <c r="B95" s="128"/>
      <c r="C95" s="132"/>
      <c r="D95" s="49" t="s">
        <v>18</v>
      </c>
      <c r="E95" s="6">
        <v>6</v>
      </c>
      <c r="F95" s="60">
        <v>400</v>
      </c>
      <c r="G95" s="7">
        <f t="shared" ref="G95:G102" si="8">E95*F95</f>
        <v>2400</v>
      </c>
      <c r="H95" s="134"/>
    </row>
    <row r="96" spans="1:8" ht="36.75" x14ac:dyDescent="0.25">
      <c r="A96" s="100"/>
      <c r="B96" s="128"/>
      <c r="C96" s="132"/>
      <c r="D96" s="51" t="s">
        <v>19</v>
      </c>
      <c r="E96" s="6">
        <v>3</v>
      </c>
      <c r="F96" s="60">
        <v>1000</v>
      </c>
      <c r="G96" s="7">
        <f t="shared" si="8"/>
        <v>3000</v>
      </c>
      <c r="H96" s="134"/>
    </row>
    <row r="97" spans="1:8" ht="36.75" x14ac:dyDescent="0.25">
      <c r="A97" s="127"/>
      <c r="B97" s="129"/>
      <c r="C97" s="133"/>
      <c r="D97" s="49" t="s">
        <v>13</v>
      </c>
      <c r="E97" s="6">
        <v>3</v>
      </c>
      <c r="F97" s="60">
        <v>1000</v>
      </c>
      <c r="G97" s="7">
        <f t="shared" si="8"/>
        <v>3000</v>
      </c>
      <c r="H97" s="135"/>
    </row>
    <row r="98" spans="1:8" ht="36.75" x14ac:dyDescent="0.25">
      <c r="A98" s="127"/>
      <c r="B98" s="129"/>
      <c r="C98" s="133"/>
      <c r="D98" s="49" t="s">
        <v>51</v>
      </c>
      <c r="E98" s="6">
        <v>3</v>
      </c>
      <c r="F98" s="60">
        <v>865</v>
      </c>
      <c r="G98" s="7">
        <v>2600</v>
      </c>
      <c r="H98" s="135"/>
    </row>
    <row r="99" spans="1:8" x14ac:dyDescent="0.25">
      <c r="A99" s="127"/>
      <c r="B99" s="129"/>
      <c r="C99" s="133"/>
      <c r="D99" s="49" t="s">
        <v>73</v>
      </c>
      <c r="E99" s="6">
        <v>3</v>
      </c>
      <c r="F99" s="60">
        <v>500</v>
      </c>
      <c r="G99" s="7">
        <f t="shared" si="8"/>
        <v>1500</v>
      </c>
      <c r="H99" s="135"/>
    </row>
    <row r="100" spans="1:8" ht="36.75" x14ac:dyDescent="0.25">
      <c r="A100" s="127"/>
      <c r="B100" s="129"/>
      <c r="C100" s="133"/>
      <c r="D100" s="49" t="s">
        <v>74</v>
      </c>
      <c r="E100" s="6">
        <v>30</v>
      </c>
      <c r="F100" s="60">
        <v>500</v>
      </c>
      <c r="G100" s="7">
        <f t="shared" si="8"/>
        <v>15000</v>
      </c>
      <c r="H100" s="135"/>
    </row>
    <row r="101" spans="1:8" x14ac:dyDescent="0.25">
      <c r="A101" s="127"/>
      <c r="B101" s="129"/>
      <c r="C101" s="133"/>
      <c r="D101" s="49" t="s">
        <v>59</v>
      </c>
      <c r="E101" s="6">
        <v>30</v>
      </c>
      <c r="F101" s="60">
        <v>20</v>
      </c>
      <c r="G101" s="7">
        <f t="shared" si="8"/>
        <v>600</v>
      </c>
      <c r="H101" s="135"/>
    </row>
    <row r="102" spans="1:8" ht="15.75" thickBot="1" x14ac:dyDescent="0.3">
      <c r="A102" s="111"/>
      <c r="B102" s="130"/>
      <c r="C102" s="106"/>
      <c r="D102" s="75" t="s">
        <v>12</v>
      </c>
      <c r="E102" s="67">
        <v>30</v>
      </c>
      <c r="F102" s="68">
        <v>90</v>
      </c>
      <c r="G102" s="76">
        <f t="shared" si="8"/>
        <v>2700</v>
      </c>
      <c r="H102" s="136"/>
    </row>
    <row r="103" spans="1:8" ht="15.75" x14ac:dyDescent="0.25">
      <c r="B103" s="147" t="s">
        <v>67</v>
      </c>
      <c r="C103" s="147"/>
      <c r="D103" s="147"/>
      <c r="E103" s="147"/>
      <c r="F103" s="147"/>
      <c r="G103" s="147"/>
      <c r="H103" s="77">
        <f>H86+H90+H94</f>
        <v>65000</v>
      </c>
    </row>
    <row r="105" spans="1:8" x14ac:dyDescent="0.25">
      <c r="B105" s="148" t="s">
        <v>99</v>
      </c>
      <c r="C105" s="148"/>
      <c r="D105" s="148"/>
      <c r="E105" s="148"/>
      <c r="F105" s="148"/>
      <c r="G105" s="148"/>
    </row>
    <row r="106" spans="1:8" ht="15.75" thickBot="1" x14ac:dyDescent="0.3"/>
    <row r="107" spans="1:8" ht="36" x14ac:dyDescent="0.25">
      <c r="A107" s="98">
        <v>1</v>
      </c>
      <c r="B107" s="140" t="s">
        <v>75</v>
      </c>
      <c r="C107" s="131" t="s">
        <v>76</v>
      </c>
      <c r="D107" s="41" t="s">
        <v>43</v>
      </c>
      <c r="E107" s="20">
        <v>8</v>
      </c>
      <c r="F107" s="16">
        <v>400</v>
      </c>
      <c r="G107" s="12">
        <f t="shared" ref="G107:G145" si="9">E107*F107</f>
        <v>3200</v>
      </c>
      <c r="H107" s="107">
        <f>G107+G108+G111+G109+G110</f>
        <v>10000</v>
      </c>
    </row>
    <row r="108" spans="1:8" x14ac:dyDescent="0.25">
      <c r="A108" s="137"/>
      <c r="B108" s="141"/>
      <c r="C108" s="144"/>
      <c r="D108" s="39" t="s">
        <v>37</v>
      </c>
      <c r="E108" s="5">
        <v>8</v>
      </c>
      <c r="F108" s="9">
        <v>200</v>
      </c>
      <c r="G108" s="7">
        <f t="shared" si="9"/>
        <v>1600</v>
      </c>
      <c r="H108" s="134"/>
    </row>
    <row r="109" spans="1:8" ht="36" x14ac:dyDescent="0.25">
      <c r="A109" s="138"/>
      <c r="B109" s="142"/>
      <c r="C109" s="145"/>
      <c r="D109" s="39" t="s">
        <v>36</v>
      </c>
      <c r="E109" s="14">
        <v>2</v>
      </c>
      <c r="F109" s="81">
        <v>350</v>
      </c>
      <c r="G109" s="7">
        <f t="shared" si="9"/>
        <v>700</v>
      </c>
      <c r="H109" s="135"/>
    </row>
    <row r="110" spans="1:8" ht="24" x14ac:dyDescent="0.25">
      <c r="A110" s="138"/>
      <c r="B110" s="142"/>
      <c r="C110" s="145"/>
      <c r="D110" s="46" t="s">
        <v>32</v>
      </c>
      <c r="E110" s="14">
        <v>2</v>
      </c>
      <c r="F110" s="81">
        <v>750</v>
      </c>
      <c r="G110" s="7">
        <f t="shared" si="9"/>
        <v>1500</v>
      </c>
      <c r="H110" s="135"/>
    </row>
    <row r="111" spans="1:8" ht="36.75" thickBot="1" x14ac:dyDescent="0.3">
      <c r="A111" s="139"/>
      <c r="B111" s="143"/>
      <c r="C111" s="146"/>
      <c r="D111" s="42" t="s">
        <v>13</v>
      </c>
      <c r="E111" s="21">
        <v>2</v>
      </c>
      <c r="F111" s="22">
        <v>1500</v>
      </c>
      <c r="G111" s="13">
        <f t="shared" si="9"/>
        <v>3000</v>
      </c>
      <c r="H111" s="136"/>
    </row>
    <row r="112" spans="1:8" ht="36" x14ac:dyDescent="0.25">
      <c r="A112" s="126">
        <v>2</v>
      </c>
      <c r="B112" s="116" t="s">
        <v>77</v>
      </c>
      <c r="C112" s="131" t="s">
        <v>78</v>
      </c>
      <c r="D112" s="38" t="s">
        <v>35</v>
      </c>
      <c r="E112" s="23">
        <v>8</v>
      </c>
      <c r="F112" s="16">
        <v>400</v>
      </c>
      <c r="G112" s="12">
        <f t="shared" si="9"/>
        <v>3200</v>
      </c>
      <c r="H112" s="107">
        <f>G112+G113+G114+G115</f>
        <v>8000</v>
      </c>
    </row>
    <row r="113" spans="1:8" ht="36" x14ac:dyDescent="0.25">
      <c r="A113" s="100"/>
      <c r="B113" s="128"/>
      <c r="C113" s="132"/>
      <c r="D113" s="39" t="s">
        <v>36</v>
      </c>
      <c r="E113" s="6">
        <v>3</v>
      </c>
      <c r="F113" s="10">
        <v>350</v>
      </c>
      <c r="G113" s="11">
        <f t="shared" si="9"/>
        <v>1050</v>
      </c>
      <c r="H113" s="134"/>
    </row>
    <row r="114" spans="1:8" ht="36.75" thickBot="1" x14ac:dyDescent="0.3">
      <c r="A114" s="100"/>
      <c r="B114" s="128"/>
      <c r="C114" s="132"/>
      <c r="D114" s="42" t="s">
        <v>13</v>
      </c>
      <c r="E114" s="6">
        <v>1</v>
      </c>
      <c r="F114" s="10">
        <v>1350</v>
      </c>
      <c r="G114" s="11">
        <f t="shared" si="9"/>
        <v>1350</v>
      </c>
      <c r="H114" s="134"/>
    </row>
    <row r="115" spans="1:8" ht="15.75" thickBot="1" x14ac:dyDescent="0.3">
      <c r="A115" s="111"/>
      <c r="B115" s="130"/>
      <c r="C115" s="106"/>
      <c r="D115" s="39" t="s">
        <v>37</v>
      </c>
      <c r="E115" s="17">
        <v>6</v>
      </c>
      <c r="F115" s="18">
        <v>400</v>
      </c>
      <c r="G115" s="19">
        <f t="shared" si="9"/>
        <v>2400</v>
      </c>
      <c r="H115" s="136"/>
    </row>
    <row r="116" spans="1:8" x14ac:dyDescent="0.25">
      <c r="A116" s="98">
        <v>3</v>
      </c>
      <c r="B116" s="116" t="s">
        <v>79</v>
      </c>
      <c r="C116" s="104" t="s">
        <v>15</v>
      </c>
      <c r="D116" s="38" t="s">
        <v>11</v>
      </c>
      <c r="E116" s="28">
        <v>4</v>
      </c>
      <c r="F116" s="29">
        <v>500</v>
      </c>
      <c r="G116" s="30">
        <f t="shared" si="9"/>
        <v>2000</v>
      </c>
      <c r="H116" s="107">
        <f>G116+G118+G120+G117+G119</f>
        <v>10000</v>
      </c>
    </row>
    <row r="117" spans="1:8" x14ac:dyDescent="0.25">
      <c r="A117" s="110"/>
      <c r="B117" s="122"/>
      <c r="C117" s="113"/>
      <c r="D117" s="45" t="s">
        <v>59</v>
      </c>
      <c r="E117" s="31">
        <v>20</v>
      </c>
      <c r="F117" s="32">
        <v>20</v>
      </c>
      <c r="G117" s="33">
        <f t="shared" si="9"/>
        <v>400</v>
      </c>
      <c r="H117" s="114"/>
    </row>
    <row r="118" spans="1:8" ht="48" x14ac:dyDescent="0.25">
      <c r="A118" s="99"/>
      <c r="B118" s="117"/>
      <c r="C118" s="105"/>
      <c r="D118" s="39" t="s">
        <v>18</v>
      </c>
      <c r="E118" s="6">
        <v>4</v>
      </c>
      <c r="F118" s="10">
        <v>500</v>
      </c>
      <c r="G118" s="11">
        <f t="shared" si="9"/>
        <v>2000</v>
      </c>
      <c r="H118" s="108"/>
    </row>
    <row r="119" spans="1:8" ht="48" x14ac:dyDescent="0.25">
      <c r="A119" s="121"/>
      <c r="B119" s="123"/>
      <c r="C119" s="124"/>
      <c r="D119" s="46" t="s">
        <v>62</v>
      </c>
      <c r="E119" s="24">
        <v>5</v>
      </c>
      <c r="F119" s="25">
        <v>760</v>
      </c>
      <c r="G119" s="26">
        <f t="shared" si="9"/>
        <v>3800</v>
      </c>
      <c r="H119" s="125"/>
    </row>
    <row r="120" spans="1:8" ht="15.75" thickBot="1" x14ac:dyDescent="0.3">
      <c r="A120" s="115"/>
      <c r="B120" s="118"/>
      <c r="C120" s="119"/>
      <c r="D120" s="44" t="s">
        <v>12</v>
      </c>
      <c r="E120" s="17">
        <v>20</v>
      </c>
      <c r="F120" s="18">
        <v>90</v>
      </c>
      <c r="G120" s="19">
        <f t="shared" si="9"/>
        <v>1800</v>
      </c>
      <c r="H120" s="120"/>
    </row>
    <row r="121" spans="1:8" x14ac:dyDescent="0.25">
      <c r="A121" s="98">
        <v>4</v>
      </c>
      <c r="B121" s="116" t="s">
        <v>100</v>
      </c>
      <c r="C121" s="104" t="s">
        <v>70</v>
      </c>
      <c r="D121" s="38" t="s">
        <v>11</v>
      </c>
      <c r="E121" s="28">
        <v>4</v>
      </c>
      <c r="F121" s="29">
        <v>700</v>
      </c>
      <c r="G121" s="30">
        <f t="shared" si="9"/>
        <v>2800</v>
      </c>
      <c r="H121" s="107">
        <f>G121+G122+G124+G123</f>
        <v>10000</v>
      </c>
    </row>
    <row r="122" spans="1:8" ht="36" x14ac:dyDescent="0.25">
      <c r="A122" s="99"/>
      <c r="B122" s="117"/>
      <c r="C122" s="105"/>
      <c r="D122" s="39" t="s">
        <v>19</v>
      </c>
      <c r="E122" s="6">
        <v>2</v>
      </c>
      <c r="F122" s="10">
        <v>1250</v>
      </c>
      <c r="G122" s="11">
        <f t="shared" si="9"/>
        <v>2500</v>
      </c>
      <c r="H122" s="108"/>
    </row>
    <row r="123" spans="1:8" ht="15.75" thickBot="1" x14ac:dyDescent="0.3">
      <c r="A123" s="121"/>
      <c r="B123" s="123"/>
      <c r="C123" s="124"/>
      <c r="D123" s="44" t="s">
        <v>12</v>
      </c>
      <c r="E123" s="24">
        <v>30</v>
      </c>
      <c r="F123" s="25">
        <v>90</v>
      </c>
      <c r="G123" s="26">
        <f t="shared" si="9"/>
        <v>2700</v>
      </c>
      <c r="H123" s="125"/>
    </row>
    <row r="124" spans="1:8" ht="48.75" thickBot="1" x14ac:dyDescent="0.3">
      <c r="A124" s="115"/>
      <c r="B124" s="118"/>
      <c r="C124" s="119"/>
      <c r="D124" s="39" t="s">
        <v>18</v>
      </c>
      <c r="E124" s="17">
        <v>4</v>
      </c>
      <c r="F124" s="18">
        <v>500</v>
      </c>
      <c r="G124" s="19">
        <f t="shared" si="9"/>
        <v>2000</v>
      </c>
      <c r="H124" s="120"/>
    </row>
    <row r="125" spans="1:8" x14ac:dyDescent="0.25">
      <c r="A125" s="98">
        <v>5</v>
      </c>
      <c r="B125" s="116" t="s">
        <v>80</v>
      </c>
      <c r="C125" s="104" t="s">
        <v>81</v>
      </c>
      <c r="D125" s="38" t="s">
        <v>11</v>
      </c>
      <c r="E125" s="28">
        <v>4</v>
      </c>
      <c r="F125" s="29">
        <v>700</v>
      </c>
      <c r="G125" s="30">
        <f t="shared" si="9"/>
        <v>2800</v>
      </c>
      <c r="H125" s="107">
        <f>G125+G126+G129+G127+G128</f>
        <v>10000</v>
      </c>
    </row>
    <row r="126" spans="1:8" ht="24" x14ac:dyDescent="0.25">
      <c r="A126" s="99"/>
      <c r="B126" s="117"/>
      <c r="C126" s="105"/>
      <c r="D126" s="39" t="s">
        <v>82</v>
      </c>
      <c r="E126" s="6">
        <v>6</v>
      </c>
      <c r="F126" s="10">
        <v>500</v>
      </c>
      <c r="G126" s="11">
        <f t="shared" si="9"/>
        <v>3000</v>
      </c>
      <c r="H126" s="108"/>
    </row>
    <row r="127" spans="1:8" ht="15.75" thickBot="1" x14ac:dyDescent="0.3">
      <c r="A127" s="121"/>
      <c r="B127" s="123"/>
      <c r="C127" s="124"/>
      <c r="D127" s="44" t="s">
        <v>12</v>
      </c>
      <c r="E127" s="24">
        <v>12</v>
      </c>
      <c r="F127" s="25">
        <v>90</v>
      </c>
      <c r="G127" s="26">
        <f t="shared" si="9"/>
        <v>1080</v>
      </c>
      <c r="H127" s="125"/>
    </row>
    <row r="128" spans="1:8" x14ac:dyDescent="0.25">
      <c r="A128" s="121"/>
      <c r="B128" s="123"/>
      <c r="C128" s="124"/>
      <c r="D128" s="45" t="s">
        <v>59</v>
      </c>
      <c r="E128" s="24">
        <v>12</v>
      </c>
      <c r="F128" s="25">
        <v>20</v>
      </c>
      <c r="G128" s="26">
        <f t="shared" si="9"/>
        <v>240</v>
      </c>
      <c r="H128" s="125"/>
    </row>
    <row r="129" spans="1:9" ht="36.75" thickBot="1" x14ac:dyDescent="0.3">
      <c r="A129" s="115"/>
      <c r="B129" s="118"/>
      <c r="C129" s="119"/>
      <c r="D129" s="44" t="s">
        <v>51</v>
      </c>
      <c r="E129" s="17">
        <v>3</v>
      </c>
      <c r="F129" s="18">
        <v>960</v>
      </c>
      <c r="G129" s="19">
        <f t="shared" si="9"/>
        <v>2880</v>
      </c>
      <c r="H129" s="120"/>
    </row>
    <row r="130" spans="1:9" x14ac:dyDescent="0.25">
      <c r="A130" s="98">
        <v>6</v>
      </c>
      <c r="B130" s="116" t="s">
        <v>101</v>
      </c>
      <c r="C130" s="104" t="s">
        <v>15</v>
      </c>
      <c r="D130" s="38" t="s">
        <v>11</v>
      </c>
      <c r="E130" s="28">
        <v>6</v>
      </c>
      <c r="F130" s="29">
        <v>750</v>
      </c>
      <c r="G130" s="30">
        <f t="shared" si="9"/>
        <v>4500</v>
      </c>
      <c r="H130" s="107">
        <f>G130+G131+G132</f>
        <v>10000</v>
      </c>
    </row>
    <row r="131" spans="1:9" x14ac:dyDescent="0.25">
      <c r="A131" s="99"/>
      <c r="B131" s="117"/>
      <c r="C131" s="105"/>
      <c r="D131" s="39" t="s">
        <v>84</v>
      </c>
      <c r="E131" s="6">
        <v>18</v>
      </c>
      <c r="F131" s="10">
        <v>90</v>
      </c>
      <c r="G131" s="11">
        <f t="shared" si="9"/>
        <v>1620</v>
      </c>
      <c r="H131" s="108"/>
    </row>
    <row r="132" spans="1:9" ht="36.75" thickBot="1" x14ac:dyDescent="0.3">
      <c r="A132" s="115"/>
      <c r="B132" s="118"/>
      <c r="C132" s="119"/>
      <c r="D132" s="44" t="s">
        <v>13</v>
      </c>
      <c r="E132" s="17">
        <v>2</v>
      </c>
      <c r="F132" s="18">
        <v>1940</v>
      </c>
      <c r="G132" s="19">
        <f t="shared" si="9"/>
        <v>3880</v>
      </c>
      <c r="H132" s="120"/>
    </row>
    <row r="133" spans="1:9" ht="39" thickBot="1" x14ac:dyDescent="0.3">
      <c r="A133" s="80">
        <v>7</v>
      </c>
      <c r="B133" s="79" t="s">
        <v>63</v>
      </c>
      <c r="C133" s="69" t="s">
        <v>103</v>
      </c>
      <c r="D133" s="70" t="s">
        <v>65</v>
      </c>
      <c r="E133" s="71">
        <v>1</v>
      </c>
      <c r="F133" s="72">
        <v>65000</v>
      </c>
      <c r="G133" s="73">
        <f t="shared" si="9"/>
        <v>65000</v>
      </c>
      <c r="H133" s="74">
        <f>E133*F133</f>
        <v>65000</v>
      </c>
      <c r="I133">
        <v>226</v>
      </c>
    </row>
    <row r="134" spans="1:9" x14ac:dyDescent="0.25">
      <c r="A134" s="110">
        <v>8</v>
      </c>
      <c r="B134" s="122" t="s">
        <v>85</v>
      </c>
      <c r="C134" s="113" t="s">
        <v>83</v>
      </c>
      <c r="D134" s="45" t="s">
        <v>11</v>
      </c>
      <c r="E134" s="31">
        <v>4</v>
      </c>
      <c r="F134" s="32">
        <v>800</v>
      </c>
      <c r="G134" s="33">
        <f t="shared" si="9"/>
        <v>3200</v>
      </c>
      <c r="H134" s="114">
        <f>G134+G135+G137+G136</f>
        <v>15000</v>
      </c>
    </row>
    <row r="135" spans="1:9" ht="48" x14ac:dyDescent="0.25">
      <c r="A135" s="99"/>
      <c r="B135" s="117"/>
      <c r="C135" s="105"/>
      <c r="D135" s="39" t="s">
        <v>18</v>
      </c>
      <c r="E135" s="6">
        <v>4</v>
      </c>
      <c r="F135" s="10">
        <v>410</v>
      </c>
      <c r="G135" s="11">
        <f t="shared" si="9"/>
        <v>1640</v>
      </c>
      <c r="H135" s="108"/>
    </row>
    <row r="136" spans="1:9" x14ac:dyDescent="0.25">
      <c r="A136" s="121"/>
      <c r="B136" s="123"/>
      <c r="C136" s="124"/>
      <c r="D136" s="46" t="s">
        <v>12</v>
      </c>
      <c r="E136" s="24">
        <v>24</v>
      </c>
      <c r="F136" s="25">
        <v>90</v>
      </c>
      <c r="G136" s="26">
        <f t="shared" si="9"/>
        <v>2160</v>
      </c>
      <c r="H136" s="125"/>
    </row>
    <row r="137" spans="1:9" ht="36.75" thickBot="1" x14ac:dyDescent="0.3">
      <c r="A137" s="121"/>
      <c r="B137" s="123"/>
      <c r="C137" s="124"/>
      <c r="D137" s="46" t="s">
        <v>19</v>
      </c>
      <c r="E137" s="24">
        <v>4</v>
      </c>
      <c r="F137" s="25">
        <v>2000</v>
      </c>
      <c r="G137" s="26">
        <f t="shared" si="9"/>
        <v>8000</v>
      </c>
      <c r="H137" s="125"/>
    </row>
    <row r="138" spans="1:9" x14ac:dyDescent="0.25">
      <c r="A138" s="98">
        <v>9</v>
      </c>
      <c r="B138" s="101" t="s">
        <v>86</v>
      </c>
      <c r="C138" s="104" t="s">
        <v>83</v>
      </c>
      <c r="D138" s="38" t="s">
        <v>11</v>
      </c>
      <c r="E138" s="28">
        <v>4</v>
      </c>
      <c r="F138" s="29">
        <v>800</v>
      </c>
      <c r="G138" s="30">
        <f t="shared" si="9"/>
        <v>3200</v>
      </c>
      <c r="H138" s="107">
        <f>G138+G139+G140+G141</f>
        <v>15000</v>
      </c>
    </row>
    <row r="139" spans="1:9" ht="48" x14ac:dyDescent="0.25">
      <c r="A139" s="99"/>
      <c r="B139" s="102"/>
      <c r="C139" s="105"/>
      <c r="D139" s="39" t="s">
        <v>18</v>
      </c>
      <c r="E139" s="6">
        <v>4</v>
      </c>
      <c r="F139" s="10">
        <v>410</v>
      </c>
      <c r="G139" s="11">
        <f t="shared" si="9"/>
        <v>1640</v>
      </c>
      <c r="H139" s="108"/>
    </row>
    <row r="140" spans="1:9" ht="36" x14ac:dyDescent="0.25">
      <c r="A140" s="99"/>
      <c r="B140" s="102"/>
      <c r="C140" s="105"/>
      <c r="D140" s="39" t="s">
        <v>19</v>
      </c>
      <c r="E140" s="6">
        <v>4</v>
      </c>
      <c r="F140" s="10">
        <v>2000</v>
      </c>
      <c r="G140" s="11">
        <f t="shared" si="9"/>
        <v>8000</v>
      </c>
      <c r="H140" s="108"/>
    </row>
    <row r="141" spans="1:9" ht="15.75" thickBot="1" x14ac:dyDescent="0.3">
      <c r="A141" s="100"/>
      <c r="B141" s="103"/>
      <c r="C141" s="106"/>
      <c r="D141" s="47" t="s">
        <v>12</v>
      </c>
      <c r="E141" s="17">
        <v>24</v>
      </c>
      <c r="F141" s="18">
        <v>90</v>
      </c>
      <c r="G141" s="19">
        <f t="shared" si="9"/>
        <v>2160</v>
      </c>
      <c r="H141" s="109"/>
    </row>
    <row r="142" spans="1:9" ht="36" x14ac:dyDescent="0.25">
      <c r="A142" s="110">
        <v>10</v>
      </c>
      <c r="B142" s="112" t="s">
        <v>87</v>
      </c>
      <c r="C142" s="113" t="s">
        <v>88</v>
      </c>
      <c r="D142" s="45" t="s">
        <v>36</v>
      </c>
      <c r="E142" s="31">
        <v>3</v>
      </c>
      <c r="F142" s="32">
        <v>550</v>
      </c>
      <c r="G142" s="33">
        <v>1700</v>
      </c>
      <c r="H142" s="114">
        <f>G142+G143+G144+G145</f>
        <v>9000</v>
      </c>
    </row>
    <row r="143" spans="1:9" ht="36" x14ac:dyDescent="0.25">
      <c r="A143" s="99"/>
      <c r="B143" s="102"/>
      <c r="C143" s="105"/>
      <c r="D143" s="39" t="s">
        <v>13</v>
      </c>
      <c r="E143" s="6">
        <v>1</v>
      </c>
      <c r="F143" s="10">
        <v>2400</v>
      </c>
      <c r="G143" s="11">
        <f t="shared" si="9"/>
        <v>2400</v>
      </c>
      <c r="H143" s="108"/>
    </row>
    <row r="144" spans="1:9" ht="36" x14ac:dyDescent="0.25">
      <c r="A144" s="99"/>
      <c r="B144" s="102"/>
      <c r="C144" s="105"/>
      <c r="D144" s="39" t="s">
        <v>35</v>
      </c>
      <c r="E144" s="6">
        <v>10</v>
      </c>
      <c r="F144" s="10">
        <v>350</v>
      </c>
      <c r="G144" s="11">
        <f t="shared" si="9"/>
        <v>3500</v>
      </c>
      <c r="H144" s="108"/>
    </row>
    <row r="145" spans="1:8" ht="15.75" thickBot="1" x14ac:dyDescent="0.3">
      <c r="A145" s="111"/>
      <c r="B145" s="103"/>
      <c r="C145" s="106"/>
      <c r="D145" s="44" t="s">
        <v>37</v>
      </c>
      <c r="E145" s="17">
        <v>7</v>
      </c>
      <c r="F145" s="18">
        <v>200</v>
      </c>
      <c r="G145" s="19">
        <f t="shared" si="9"/>
        <v>1400</v>
      </c>
      <c r="H145" s="109"/>
    </row>
    <row r="146" spans="1:8" ht="15.75" x14ac:dyDescent="0.25">
      <c r="B146" s="147" t="s">
        <v>89</v>
      </c>
      <c r="C146" s="147"/>
      <c r="D146" s="147"/>
      <c r="E146" s="147"/>
      <c r="F146" s="147"/>
      <c r="G146" s="147"/>
      <c r="H146" s="77">
        <f>H107+H112+H116+H121+H125+H130+H133+H134+H138+H142</f>
        <v>162000</v>
      </c>
    </row>
    <row r="148" spans="1:8" ht="17.25" x14ac:dyDescent="0.3">
      <c r="C148" s="175" t="s">
        <v>102</v>
      </c>
      <c r="D148" s="175"/>
      <c r="E148" s="175"/>
      <c r="F148" s="175"/>
      <c r="G148" s="175"/>
      <c r="H148" s="82">
        <f>H35+H82+H103+H146</f>
        <v>549000</v>
      </c>
    </row>
  </sheetData>
  <mergeCells count="133">
    <mergeCell ref="G2:H2"/>
    <mergeCell ref="C148:G148"/>
    <mergeCell ref="H10:H12"/>
    <mergeCell ref="A13:A15"/>
    <mergeCell ref="B13:B15"/>
    <mergeCell ref="H13:H15"/>
    <mergeCell ref="C13:C15"/>
    <mergeCell ref="B10:B12"/>
    <mergeCell ref="A10:A12"/>
    <mergeCell ref="D10:D12"/>
    <mergeCell ref="B146:G146"/>
    <mergeCell ref="A23:A25"/>
    <mergeCell ref="B23:B25"/>
    <mergeCell ref="C23:C25"/>
    <mergeCell ref="H23:H25"/>
    <mergeCell ref="B16:B19"/>
    <mergeCell ref="A16:A19"/>
    <mergeCell ref="C16:C19"/>
    <mergeCell ref="H16:H19"/>
    <mergeCell ref="C20:C22"/>
    <mergeCell ref="H20:H22"/>
    <mergeCell ref="A26:A28"/>
    <mergeCell ref="B26:B28"/>
    <mergeCell ref="C26:C28"/>
    <mergeCell ref="H26:H28"/>
    <mergeCell ref="A50:A55"/>
    <mergeCell ref="B50:B55"/>
    <mergeCell ref="C50:C55"/>
    <mergeCell ref="H50:H55"/>
    <mergeCell ref="A46:A49"/>
    <mergeCell ref="B46:B49"/>
    <mergeCell ref="C46:C49"/>
    <mergeCell ref="H46:H49"/>
    <mergeCell ref="B82:G82"/>
    <mergeCell ref="A68:A74"/>
    <mergeCell ref="B68:B74"/>
    <mergeCell ref="C68:C74"/>
    <mergeCell ref="H68:H74"/>
    <mergeCell ref="A61:A63"/>
    <mergeCell ref="B61:B63"/>
    <mergeCell ref="C61:C63"/>
    <mergeCell ref="H61:H63"/>
    <mergeCell ref="A64:A67"/>
    <mergeCell ref="B64:B67"/>
    <mergeCell ref="C64:C67"/>
    <mergeCell ref="H64:H67"/>
    <mergeCell ref="A76:A78"/>
    <mergeCell ref="B76:B78"/>
    <mergeCell ref="C76:C78"/>
    <mergeCell ref="H76:H78"/>
    <mergeCell ref="A79:A81"/>
    <mergeCell ref="B79:B81"/>
    <mergeCell ref="C79:C81"/>
    <mergeCell ref="D1:H1"/>
    <mergeCell ref="B3:H3"/>
    <mergeCell ref="B7:G7"/>
    <mergeCell ref="B5:H5"/>
    <mergeCell ref="B37:G37"/>
    <mergeCell ref="A43:A45"/>
    <mergeCell ref="B43:B45"/>
    <mergeCell ref="C43:C45"/>
    <mergeCell ref="H43:H45"/>
    <mergeCell ref="A39:A42"/>
    <mergeCell ref="B39:B42"/>
    <mergeCell ref="C39:C42"/>
    <mergeCell ref="H39:H42"/>
    <mergeCell ref="A33:A34"/>
    <mergeCell ref="B33:B34"/>
    <mergeCell ref="C33:C34"/>
    <mergeCell ref="H33:H34"/>
    <mergeCell ref="B35:G35"/>
    <mergeCell ref="A29:A32"/>
    <mergeCell ref="B29:B32"/>
    <mergeCell ref="C29:C32"/>
    <mergeCell ref="H29:H32"/>
    <mergeCell ref="B20:B22"/>
    <mergeCell ref="A20:A22"/>
    <mergeCell ref="B103:G103"/>
    <mergeCell ref="B105:G105"/>
    <mergeCell ref="A56:A60"/>
    <mergeCell ref="A86:A89"/>
    <mergeCell ref="B86:B89"/>
    <mergeCell ref="C86:C89"/>
    <mergeCell ref="H86:H89"/>
    <mergeCell ref="A90:A93"/>
    <mergeCell ref="B90:B93"/>
    <mergeCell ref="C90:C93"/>
    <mergeCell ref="H90:H93"/>
    <mergeCell ref="B56:B60"/>
    <mergeCell ref="C56:C60"/>
    <mergeCell ref="H56:H60"/>
    <mergeCell ref="B84:G84"/>
    <mergeCell ref="H79:H81"/>
    <mergeCell ref="A94:A102"/>
    <mergeCell ref="B94:B102"/>
    <mergeCell ref="C94:C102"/>
    <mergeCell ref="H94:H102"/>
    <mergeCell ref="A125:A129"/>
    <mergeCell ref="B125:B129"/>
    <mergeCell ref="C125:C129"/>
    <mergeCell ref="H125:H129"/>
    <mergeCell ref="A112:A115"/>
    <mergeCell ref="B112:B115"/>
    <mergeCell ref="C112:C115"/>
    <mergeCell ref="H112:H115"/>
    <mergeCell ref="A116:A120"/>
    <mergeCell ref="B116:B120"/>
    <mergeCell ref="C116:C120"/>
    <mergeCell ref="H116:H120"/>
    <mergeCell ref="A121:A124"/>
    <mergeCell ref="B121:B124"/>
    <mergeCell ref="C121:C124"/>
    <mergeCell ref="H121:H124"/>
    <mergeCell ref="A107:A111"/>
    <mergeCell ref="B107:B111"/>
    <mergeCell ref="C107:C111"/>
    <mergeCell ref="H107:H111"/>
    <mergeCell ref="A138:A141"/>
    <mergeCell ref="B138:B141"/>
    <mergeCell ref="C138:C141"/>
    <mergeCell ref="H138:H141"/>
    <mergeCell ref="A142:A145"/>
    <mergeCell ref="B142:B145"/>
    <mergeCell ref="C142:C145"/>
    <mergeCell ref="H142:H145"/>
    <mergeCell ref="A130:A132"/>
    <mergeCell ref="B130:B132"/>
    <mergeCell ref="C130:C132"/>
    <mergeCell ref="H130:H132"/>
    <mergeCell ref="A134:A137"/>
    <mergeCell ref="B134:B137"/>
    <mergeCell ref="C134:C137"/>
    <mergeCell ref="H134:H137"/>
  </mergeCells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1101_варинат1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2020-12-24T15:59:20Z</cp:lastPrinted>
  <dcterms:created xsi:type="dcterms:W3CDTF">2019-11-12T11:46:16Z</dcterms:created>
  <dcterms:modified xsi:type="dcterms:W3CDTF">2020-12-24T15:59:59Z</dcterms:modified>
</cp:coreProperties>
</file>