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2C7B6F3F-336E-41D3-BF52-2094C6834938}" xr6:coauthVersionLast="47" xr6:coauthVersionMax="47" xr10:uidLastSave="{00000000-0000-0000-0000-000000000000}"/>
  <bookViews>
    <workbookView xWindow="-120" yWindow="-120" windowWidth="29040" windowHeight="15840" xr2:uid="{26277B65-521C-4A3D-9610-B547E044204A}"/>
  </bookViews>
  <sheets>
    <sheet name="служ.июнь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1" l="1"/>
  <c r="H103" i="1"/>
  <c r="H101" i="1"/>
  <c r="H100" i="1"/>
  <c r="H99" i="1"/>
  <c r="H98" i="1"/>
  <c r="I98" i="1" s="1"/>
  <c r="H97" i="1"/>
  <c r="H96" i="1"/>
  <c r="H95" i="1"/>
  <c r="H94" i="1"/>
  <c r="I94" i="1" s="1"/>
  <c r="I93" i="1"/>
  <c r="H93" i="1"/>
  <c r="H92" i="1"/>
  <c r="H91" i="1"/>
  <c r="I90" i="1"/>
  <c r="H90" i="1"/>
  <c r="H89" i="1"/>
  <c r="I89" i="1" s="1"/>
  <c r="I88" i="1"/>
  <c r="H88" i="1"/>
  <c r="H87" i="1"/>
  <c r="I87" i="1" s="1"/>
  <c r="H82" i="1"/>
  <c r="H81" i="1"/>
  <c r="H80" i="1"/>
  <c r="H79" i="1"/>
  <c r="H78" i="1"/>
  <c r="H77" i="1"/>
  <c r="H76" i="1"/>
  <c r="I75" i="1"/>
  <c r="H75" i="1"/>
  <c r="H74" i="1"/>
  <c r="H73" i="1"/>
  <c r="I72" i="1"/>
  <c r="H72" i="1"/>
  <c r="H71" i="1"/>
  <c r="I71" i="1" s="1"/>
  <c r="I70" i="1"/>
  <c r="Q57" i="1" s="1"/>
  <c r="Q60" i="1" s="1"/>
  <c r="H70" i="1"/>
  <c r="I69" i="1"/>
  <c r="H69" i="1"/>
  <c r="H62" i="1"/>
  <c r="I62" i="1" s="1"/>
  <c r="O58" i="1"/>
  <c r="S58" i="1" s="1"/>
  <c r="O56" i="1"/>
  <c r="I56" i="1"/>
  <c r="H56" i="1"/>
  <c r="H55" i="1"/>
  <c r="I55" i="1" s="1"/>
  <c r="I54" i="1"/>
  <c r="H54" i="1"/>
  <c r="H53" i="1"/>
  <c r="H52" i="1"/>
  <c r="I52" i="1" s="1"/>
  <c r="H51" i="1"/>
  <c r="I51" i="1" s="1"/>
  <c r="H47" i="1"/>
  <c r="I47" i="1" s="1"/>
  <c r="P57" i="1" s="1"/>
  <c r="H46" i="1"/>
  <c r="H45" i="1"/>
  <c r="H44" i="1"/>
  <c r="I44" i="1" s="1"/>
  <c r="H38" i="1"/>
  <c r="I37" i="1"/>
  <c r="I35" i="1"/>
  <c r="I31" i="1"/>
  <c r="I30" i="1"/>
  <c r="H30" i="1"/>
  <c r="H29" i="1"/>
  <c r="I25" i="1" s="1"/>
  <c r="H28" i="1"/>
  <c r="H27" i="1"/>
  <c r="H26" i="1"/>
  <c r="H25" i="1"/>
  <c r="H24" i="1"/>
  <c r="H23" i="1"/>
  <c r="H22" i="1"/>
  <c r="H21" i="1"/>
  <c r="H20" i="1"/>
  <c r="H19" i="1"/>
  <c r="I19" i="1" s="1"/>
  <c r="H18" i="1"/>
  <c r="H17" i="1"/>
  <c r="I16" i="1"/>
  <c r="I13" i="1"/>
  <c r="H13" i="1"/>
  <c r="I10" i="1"/>
  <c r="H10" i="1"/>
  <c r="P60" i="1" l="1"/>
  <c r="I65" i="1"/>
  <c r="P59" i="1"/>
  <c r="I40" i="1"/>
  <c r="I107" i="1" s="1"/>
  <c r="O59" i="1"/>
  <c r="S59" i="1" s="1"/>
  <c r="R57" i="1"/>
  <c r="R60" i="1" s="1"/>
  <c r="I105" i="1"/>
  <c r="I83" i="1"/>
  <c r="S56" i="1"/>
  <c r="O57" i="1"/>
  <c r="S57" i="1" s="1"/>
  <c r="S60" i="1" l="1"/>
  <c r="O60" i="1"/>
</calcChain>
</file>

<file path=xl/sharedStrings.xml><?xml version="1.0" encoding="utf-8"?>
<sst xmlns="http://schemas.openxmlformats.org/spreadsheetml/2006/main" count="142" uniqueCount="101">
  <si>
    <t xml:space="preserve"> Перечень досуговых мероприятий для жителей муниципального образования муниципальный округ Автово, финансируемых за счёт средств местного бюджета в 2021 году
</t>
  </si>
  <si>
    <t>Общий объем финансирования на 2021 год – 2 318 800 рублей</t>
  </si>
  <si>
    <t>Первый квартал (январь – март) 2021 года</t>
  </si>
  <si>
    <t>№ п/п</t>
  </si>
  <si>
    <t xml:space="preserve">Наименование 
мероприятия </t>
  </si>
  <si>
    <t>место проведения</t>
  </si>
  <si>
    <t>ед.изм.</t>
  </si>
  <si>
    <t>кол-во</t>
  </si>
  <si>
    <t>цена за ед.</t>
  </si>
  <si>
    <t>сумма в рублях</t>
  </si>
  <si>
    <t>Лимит финансирования на  2021 года (в рублях)</t>
  </si>
  <si>
    <t>Организация посещения кинотеатра жителями МО Автово</t>
  </si>
  <si>
    <t>Приобретение билетов</t>
  </si>
  <si>
    <t>шт</t>
  </si>
  <si>
    <t xml:space="preserve">Организация заливки и уборки катка </t>
  </si>
  <si>
    <t xml:space="preserve">Заключение договора возмездного оказания услуг </t>
  </si>
  <si>
    <t>договор</t>
  </si>
  <si>
    <t>Лыжный поход к ДОТу А.Ф.Типанова, посвященный Дню полного освобождения Ленинграда от фашистской блокады:
- организация питания участников похода;
- организация проезда участников похода к ДОТу и обратно;
- приобретение цветочной продукции</t>
  </si>
  <si>
    <t>Организация и проведение лыжного похода к ДОТу А.Ф.Типанова с обеспечением питания участников похода, оплаты проезда, покупкой цветов для возложения к мемориалу и проведение чаепития участников похода с ветеранами ВОВ.</t>
  </si>
  <si>
    <t>проезд</t>
  </si>
  <si>
    <t>цветы</t>
  </si>
  <si>
    <t xml:space="preserve">продукты  </t>
  </si>
  <si>
    <t>Военизированные игры «Честь имею!» для жителей МО Автово</t>
  </si>
  <si>
    <t>Проведение военизированных игр «Честь имею» для подростков МО МО Автово
спортзал шк. №501 
спортзал шк.  №397</t>
  </si>
  <si>
    <t xml:space="preserve"> обруч гимнаст.</t>
  </si>
  <si>
    <t>скакалка</t>
  </si>
  <si>
    <t>сладкие призы</t>
  </si>
  <si>
    <t>мяч волебольный</t>
  </si>
  <si>
    <t>мяч футбольный</t>
  </si>
  <si>
    <t>мяч баскетбольный</t>
  </si>
  <si>
    <t>Военизированная игра по станциям «Защитники отечества» для жителей МО Автово</t>
  </si>
  <si>
    <t>Проведение военизированной игры по станциям «Защитники отечества» для подростков МО МО Автово
школа №480
школа №389</t>
  </si>
  <si>
    <t>кубок</t>
  </si>
  <si>
    <t>медаль</t>
  </si>
  <si>
    <t>сладкие призы,</t>
  </si>
  <si>
    <t>Конкурс рисунков, посвященный 76-летию Победы в Великой Отечественной Войне (школы МО Автово) среди жителей МО Автово</t>
  </si>
  <si>
    <t>Проведение конкурса рисунков среди жителей МО Автово и награждение победителей.</t>
  </si>
  <si>
    <t>1 кв.</t>
  </si>
  <si>
    <t xml:space="preserve">2 кв. </t>
  </si>
  <si>
    <t>3 кв.</t>
  </si>
  <si>
    <t>4 кв.</t>
  </si>
  <si>
    <t>всего</t>
  </si>
  <si>
    <t>Семейный квест по Автово для семей, проживающих на территории МО Автово</t>
  </si>
  <si>
    <t>Изготовление карт Автово
Награждение победителей</t>
  </si>
  <si>
    <t>Организация и проведение турнира по настольному тенису, посвещенному Международному женскому дню 8 марта, для жителей МО Автово</t>
  </si>
  <si>
    <t>Проведение турнира, Награждение победителей</t>
  </si>
  <si>
    <t>без отдельного финансирования (сувенирная продукция, закупленная по перечню 2020г)</t>
  </si>
  <si>
    <t>Итого лимит финансирования на первый квартал</t>
  </si>
  <si>
    <t>Второй квартал (апрель – июнь) 2021 года</t>
  </si>
  <si>
    <t>Организация и проведение игры «День безопасности»</t>
  </si>
  <si>
    <t>Проведение игры для детей и подростков МО МО Автово
школа №480</t>
  </si>
  <si>
    <t>Организация выставки творческих работ населения МО Автово «Мир цветов»</t>
  </si>
  <si>
    <t>Заключение договора на проведение выставки</t>
  </si>
  <si>
    <t>мероприятие</t>
  </si>
  <si>
    <t>Поход по маршруту «Сестрорецкий рубеж»:</t>
  </si>
  <si>
    <t xml:space="preserve">Заключение договора </t>
  </si>
  <si>
    <t>мероприятие (экскурсонное обслуживание, игровая часть, питание)</t>
  </si>
  <si>
    <t>Автобусные экскурсии для детей, проживающих на территории МО Автово</t>
  </si>
  <si>
    <t>Заключение договора на проведение экскурсий</t>
  </si>
  <si>
    <t>экскурсия</t>
  </si>
  <si>
    <t>Организация военно-спортивной игры «День воинской славы» для жителей МО Автово</t>
  </si>
  <si>
    <t>Заключение договора на проведение игры на стадионе школы №480 для подростков МО Автово</t>
  </si>
  <si>
    <t>Организация посещения театра жителями МО Автово</t>
  </si>
  <si>
    <t>Приобретение билетов в театры Санкт-Петербурга</t>
  </si>
  <si>
    <t>Конкурс сочинений, посвященный 76-летию Победы в Великой Отечественной Войне (школы МО Автово)</t>
  </si>
  <si>
    <t>Проведение конкурса сочинений среди жителей МО Автово и награждение победителей</t>
  </si>
  <si>
    <t>Семейный конкурс «Фото -моменты Автово» для семей, проживающих на территории МО Автово</t>
  </si>
  <si>
    <t>Проведение конкурса среди жителей МО Автово и награждение победителей/ Приобретение призовой продукции (на семью)</t>
  </si>
  <si>
    <t>шт.</t>
  </si>
  <si>
    <t>Пешеходный квест по "Автово в годы блокады" для жителей МО Автово</t>
  </si>
  <si>
    <t>Заключение договора на проведение квеста</t>
  </si>
  <si>
    <t>квест</t>
  </si>
  <si>
    <t>Игра по станциям, посвещенная Дню Победы, в рамках школьной недели "Памяти" для подростков, проживающих на территории МО Автово</t>
  </si>
  <si>
    <t>Проведение игры для подростков МО МО Автово
школа №389</t>
  </si>
  <si>
    <t>без отдельного финансирования (сувенирная продукция, закупаемая по пункту 11 Перечня)</t>
  </si>
  <si>
    <t>Итого лимит финансирования на второй квартал</t>
  </si>
  <si>
    <t>Третий квартал (июль - сентябрь) 2021 года</t>
  </si>
  <si>
    <t>Организация экскурсий «Флора и фауна Ленинградской области» для жителей МО Автово</t>
  </si>
  <si>
    <t>Организация пешеходных экскурсий по Автово для жителей МО Автово</t>
  </si>
  <si>
    <t>Организация посещения 
Музея железных дорог России жителями МО Автово</t>
  </si>
  <si>
    <t>Организация посещения боулинга жителями МО Автово</t>
  </si>
  <si>
    <t>Приобретение билетов (сертификатов)</t>
  </si>
  <si>
    <t>Организация туристского слёта для молодёжи Автово 19-30 лет</t>
  </si>
  <si>
    <t>Договор на организация и проведение слёта (в т.ч. питание участников слёта)</t>
  </si>
  <si>
    <t>дог.</t>
  </si>
  <si>
    <t>Покупка сувенирной продукции для мероприятий по досугу на 2021 год</t>
  </si>
  <si>
    <t>Ручка</t>
  </si>
  <si>
    <t>Флешка</t>
  </si>
  <si>
    <t>Кружка</t>
  </si>
  <si>
    <t>Футболка</t>
  </si>
  <si>
    <t>Дождевик</t>
  </si>
  <si>
    <t>Грамота</t>
  </si>
  <si>
    <t>Благодарность</t>
  </si>
  <si>
    <t>Магнит</t>
  </si>
  <si>
    <t>Итого лимит финансирования на третий квартал</t>
  </si>
  <si>
    <t>Четвертый квартал (октябрь - декабрь) 2021 года</t>
  </si>
  <si>
    <t xml:space="preserve">Организация посещения новогоднего концерта жителями МО </t>
  </si>
  <si>
    <t>Организация посещения театра жителями МОАвтово</t>
  </si>
  <si>
    <t>Итого лимит финансирования на четвертый квартал</t>
  </si>
  <si>
    <t>Общий объем финансирования на 2021 год</t>
  </si>
  <si>
    <t>Приложение к постановлению местной администрации
МО МО Автово от 26 июня 2021 года № 23-п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</si>
</sst>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 shrinkToFit="1"/>
    </xf>
    <xf numFmtId="4" fontId="7" fillId="0" borderId="1" xfId="0" applyNumberFormat="1" applyFont="1" applyBorder="1" applyAlignment="1">
      <alignment vertical="center" wrapText="1" shrinkToFit="1"/>
    </xf>
    <xf numFmtId="0" fontId="8" fillId="0" borderId="1" xfId="0" applyFont="1" applyBorder="1"/>
    <xf numFmtId="4" fontId="8" fillId="0" borderId="1" xfId="0" applyNumberFormat="1" applyFont="1" applyBorder="1"/>
    <xf numFmtId="0" fontId="10" fillId="0" borderId="1" xfId="0" applyFont="1" applyBorder="1" applyAlignment="1">
      <alignment horizontal="left" wrapText="1" shrinkToFit="1"/>
    </xf>
    <xf numFmtId="0" fontId="10" fillId="0" borderId="1" xfId="0" applyFont="1" applyBorder="1" applyAlignment="1">
      <alignment wrapText="1" shrinkToFit="1"/>
    </xf>
    <xf numFmtId="0" fontId="9" fillId="0" borderId="1" xfId="0" applyFont="1" applyBorder="1" applyAlignment="1">
      <alignment horizontal="left" vertical="center" wrapText="1" shrinkToFit="1"/>
    </xf>
    <xf numFmtId="4" fontId="7" fillId="0" borderId="0" xfId="0" applyNumberFormat="1" applyFont="1"/>
    <xf numFmtId="0" fontId="13" fillId="0" borderId="0" xfId="0" applyFont="1" applyAlignment="1">
      <alignment wrapText="1" shrinkToFit="1"/>
    </xf>
    <xf numFmtId="4" fontId="0" fillId="0" borderId="0" xfId="0" applyNumberFormat="1"/>
    <xf numFmtId="3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vertical="center" wrapText="1" shrinkToFit="1"/>
    </xf>
    <xf numFmtId="3" fontId="8" fillId="0" borderId="1" xfId="0" applyNumberFormat="1" applyFont="1" applyBorder="1" applyAlignment="1">
      <alignment horizontal="center" vertical="center"/>
    </xf>
    <xf numFmtId="4" fontId="3" fillId="0" borderId="0" xfId="0" applyNumberFormat="1" applyFont="1"/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wrapText="1" shrinkToFit="1"/>
    </xf>
    <xf numFmtId="4" fontId="1" fillId="0" borderId="0" xfId="0" applyNumberFormat="1" applyFont="1"/>
    <xf numFmtId="0" fontId="8" fillId="0" borderId="1" xfId="0" applyFont="1" applyBorder="1" applyAlignment="1">
      <alignment horizontal="center" vertical="center" wrapText="1" shrinkToFit="1"/>
    </xf>
    <xf numFmtId="4" fontId="7" fillId="0" borderId="1" xfId="0" applyNumberFormat="1" applyFont="1" applyBorder="1" applyAlignment="1">
      <alignment vertical="center" wrapText="1" shrinkToFit="1"/>
    </xf>
    <xf numFmtId="0" fontId="13" fillId="0" borderId="0" xfId="0" applyFont="1" applyAlignment="1">
      <alignment wrapText="1" shrinkToFit="1"/>
    </xf>
    <xf numFmtId="0" fontId="14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3" fillId="0" borderId="0" xfId="0" applyFont="1" applyAlignment="1">
      <alignment horizontal="center" wrapText="1" shrinkToFit="1"/>
    </xf>
    <xf numFmtId="4" fontId="10" fillId="0" borderId="4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10" fillId="0" borderId="2" xfId="0" applyFont="1" applyBorder="1" applyAlignment="1">
      <alignment horizontal="left" wrapText="1" shrinkToFit="1"/>
    </xf>
    <xf numFmtId="0" fontId="10" fillId="0" borderId="3" xfId="0" applyFont="1" applyBorder="1" applyAlignment="1">
      <alignment horizontal="left" wrapText="1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 shrinkToFit="1"/>
    </xf>
    <xf numFmtId="0" fontId="0" fillId="0" borderId="0" xfId="0" applyAlignment="1">
      <alignment horizont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wrapText="1"/>
    </xf>
    <xf numFmtId="0" fontId="0" fillId="0" borderId="1" xfId="0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10" fillId="0" borderId="1" xfId="0" applyFont="1" applyFill="1" applyBorder="1"/>
    <xf numFmtId="0" fontId="11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5E86E-3F75-4BC4-9E39-622ADF2DB35F}">
  <sheetPr>
    <tabColor theme="9" tint="0.39997558519241921"/>
    <pageSetUpPr fitToPage="1"/>
  </sheetPr>
  <dimension ref="B1:S107"/>
  <sheetViews>
    <sheetView tabSelected="1" zoomScaleNormal="100" workbookViewId="0">
      <selection activeCell="C3" sqref="C3:I3"/>
    </sheetView>
  </sheetViews>
  <sheetFormatPr defaultRowHeight="15" x14ac:dyDescent="0.25"/>
  <cols>
    <col min="1" max="1" width="5" customWidth="1"/>
    <col min="2" max="2" width="5.140625" customWidth="1"/>
    <col min="3" max="3" width="27.5703125" customWidth="1"/>
    <col min="4" max="4" width="27.85546875" customWidth="1"/>
    <col min="5" max="5" width="8" bestFit="1" customWidth="1"/>
    <col min="6" max="6" width="7.5703125" bestFit="1" customWidth="1"/>
    <col min="8" max="8" width="16" bestFit="1" customWidth="1"/>
    <col min="9" max="9" width="14.5703125" customWidth="1"/>
    <col min="10" max="14" width="0" hidden="1" customWidth="1"/>
    <col min="15" max="15" width="11.7109375" hidden="1" customWidth="1"/>
    <col min="16" max="18" width="10" hidden="1" customWidth="1"/>
    <col min="19" max="19" width="11.42578125" hidden="1" customWidth="1"/>
  </cols>
  <sheetData>
    <row r="1" spans="2:10" ht="90.75" customHeight="1" x14ac:dyDescent="0.25">
      <c r="E1" s="90" t="s">
        <v>100</v>
      </c>
      <c r="F1" s="90"/>
      <c r="G1" s="91"/>
      <c r="H1" s="91"/>
      <c r="I1" s="91"/>
    </row>
    <row r="3" spans="2:10" ht="48" customHeight="1" x14ac:dyDescent="0.3">
      <c r="C3" s="76" t="s">
        <v>0</v>
      </c>
      <c r="D3" s="76"/>
      <c r="E3" s="76"/>
      <c r="F3" s="76"/>
      <c r="G3" s="77"/>
      <c r="H3" s="77"/>
      <c r="I3" s="77"/>
    </row>
    <row r="5" spans="2:10" ht="17.25" x14ac:dyDescent="0.3">
      <c r="C5" s="76" t="s">
        <v>1</v>
      </c>
      <c r="D5" s="76"/>
      <c r="E5" s="76"/>
      <c r="F5" s="76"/>
      <c r="G5" s="77"/>
      <c r="H5" s="77"/>
      <c r="I5" s="77"/>
    </row>
    <row r="6" spans="2:10" ht="15.75" x14ac:dyDescent="0.25">
      <c r="C6" s="1"/>
      <c r="D6" s="1"/>
      <c r="E6" s="1"/>
      <c r="F6" s="1"/>
    </row>
    <row r="7" spans="2:10" x14ac:dyDescent="0.25">
      <c r="C7" s="78" t="s">
        <v>2</v>
      </c>
      <c r="D7" s="79"/>
      <c r="E7" s="79"/>
      <c r="F7" s="79"/>
      <c r="G7" s="79"/>
      <c r="H7" s="79"/>
    </row>
    <row r="9" spans="2:10" ht="48" x14ac:dyDescent="0.25">
      <c r="B9" s="2" t="s">
        <v>3</v>
      </c>
      <c r="C9" s="3" t="s">
        <v>4</v>
      </c>
      <c r="D9" s="4" t="s">
        <v>5</v>
      </c>
      <c r="E9" s="3" t="s">
        <v>6</v>
      </c>
      <c r="F9" s="4" t="s">
        <v>7</v>
      </c>
      <c r="G9" s="3" t="s">
        <v>8</v>
      </c>
      <c r="H9" s="4" t="s">
        <v>9</v>
      </c>
      <c r="I9" s="5" t="s">
        <v>10</v>
      </c>
    </row>
    <row r="10" spans="2:10" x14ac:dyDescent="0.25">
      <c r="B10" s="39">
        <v>1</v>
      </c>
      <c r="C10" s="74" t="s">
        <v>11</v>
      </c>
      <c r="D10" s="69" t="s">
        <v>12</v>
      </c>
      <c r="E10" s="69" t="s">
        <v>13</v>
      </c>
      <c r="F10" s="67">
        <v>1200</v>
      </c>
      <c r="G10" s="67">
        <v>200</v>
      </c>
      <c r="H10" s="54">
        <f>F10*G10</f>
        <v>240000</v>
      </c>
      <c r="I10" s="40">
        <f>F10*G10</f>
        <v>240000</v>
      </c>
    </row>
    <row r="11" spans="2:10" x14ac:dyDescent="0.25">
      <c r="B11" s="80"/>
      <c r="C11" s="75"/>
      <c r="D11" s="69"/>
      <c r="E11" s="69"/>
      <c r="F11" s="67"/>
      <c r="G11" s="67"/>
      <c r="H11" s="54"/>
      <c r="I11" s="70"/>
      <c r="J11">
        <v>226</v>
      </c>
    </row>
    <row r="12" spans="2:10" ht="12" customHeight="1" x14ac:dyDescent="0.25">
      <c r="B12" s="80"/>
      <c r="C12" s="75"/>
      <c r="D12" s="69"/>
      <c r="E12" s="69"/>
      <c r="F12" s="67"/>
      <c r="G12" s="67"/>
      <c r="H12" s="54"/>
      <c r="I12" s="70"/>
    </row>
    <row r="13" spans="2:10" x14ac:dyDescent="0.25">
      <c r="B13" s="72">
        <v>2</v>
      </c>
      <c r="C13" s="74" t="s">
        <v>14</v>
      </c>
      <c r="D13" s="69" t="s">
        <v>15</v>
      </c>
      <c r="E13" s="69" t="s">
        <v>16</v>
      </c>
      <c r="F13" s="67">
        <v>1</v>
      </c>
      <c r="G13" s="67">
        <v>115000</v>
      </c>
      <c r="H13" s="54">
        <f>F13*G13</f>
        <v>115000</v>
      </c>
      <c r="I13" s="40">
        <f>H13+H14+H15</f>
        <v>115000</v>
      </c>
    </row>
    <row r="14" spans="2:10" x14ac:dyDescent="0.25">
      <c r="B14" s="73"/>
      <c r="C14" s="75"/>
      <c r="D14" s="69"/>
      <c r="E14" s="69"/>
      <c r="F14" s="67"/>
      <c r="G14" s="67"/>
      <c r="H14" s="54"/>
      <c r="I14" s="70"/>
      <c r="J14">
        <v>226</v>
      </c>
    </row>
    <row r="15" spans="2:10" ht="27" customHeight="1" x14ac:dyDescent="0.25">
      <c r="B15" s="73"/>
      <c r="C15" s="75"/>
      <c r="D15" s="69"/>
      <c r="E15" s="69"/>
      <c r="F15" s="67"/>
      <c r="G15" s="67"/>
      <c r="H15" s="54"/>
      <c r="I15" s="70"/>
    </row>
    <row r="16" spans="2:10" x14ac:dyDescent="0.25">
      <c r="B16" s="72">
        <v>3</v>
      </c>
      <c r="C16" s="64" t="s">
        <v>17</v>
      </c>
      <c r="D16" s="57" t="s">
        <v>18</v>
      </c>
      <c r="E16" s="6" t="s">
        <v>19</v>
      </c>
      <c r="F16" s="7">
        <v>20</v>
      </c>
      <c r="G16" s="7">
        <v>50</v>
      </c>
      <c r="H16" s="8">
        <v>1500</v>
      </c>
      <c r="I16" s="40">
        <f>SUM(H16:H18)</f>
        <v>10200</v>
      </c>
      <c r="J16">
        <v>222</v>
      </c>
    </row>
    <row r="17" spans="2:19" x14ac:dyDescent="0.25">
      <c r="B17" s="72"/>
      <c r="C17" s="64"/>
      <c r="D17" s="57"/>
      <c r="E17" s="6" t="s">
        <v>20</v>
      </c>
      <c r="F17" s="7">
        <v>24</v>
      </c>
      <c r="G17" s="7">
        <v>50</v>
      </c>
      <c r="H17" s="8">
        <f t="shared" ref="H17:H30" si="0">F17*G17</f>
        <v>1200</v>
      </c>
      <c r="I17" s="40"/>
      <c r="J17">
        <v>226</v>
      </c>
    </row>
    <row r="18" spans="2:19" ht="131.25" customHeight="1" x14ac:dyDescent="0.25">
      <c r="B18" s="72"/>
      <c r="C18" s="64"/>
      <c r="D18" s="57"/>
      <c r="E18" s="6" t="s">
        <v>21</v>
      </c>
      <c r="F18" s="7">
        <v>1</v>
      </c>
      <c r="G18" s="7">
        <v>7500</v>
      </c>
      <c r="H18" s="8">
        <f t="shared" si="0"/>
        <v>7500</v>
      </c>
      <c r="I18" s="40"/>
      <c r="J18">
        <v>342</v>
      </c>
    </row>
    <row r="19" spans="2:19" ht="24" x14ac:dyDescent="0.25">
      <c r="B19" s="39">
        <v>4</v>
      </c>
      <c r="C19" s="64" t="s">
        <v>22</v>
      </c>
      <c r="D19" s="57" t="s">
        <v>23</v>
      </c>
      <c r="E19" s="6" t="s">
        <v>24</v>
      </c>
      <c r="F19" s="7">
        <v>4</v>
      </c>
      <c r="G19" s="7">
        <v>700</v>
      </c>
      <c r="H19" s="8">
        <f t="shared" si="0"/>
        <v>2800</v>
      </c>
      <c r="I19" s="40">
        <f>SUM(H19:H24)</f>
        <v>15000</v>
      </c>
    </row>
    <row r="20" spans="2:19" x14ac:dyDescent="0.25">
      <c r="B20" s="39"/>
      <c r="C20" s="64"/>
      <c r="D20" s="57"/>
      <c r="E20" s="6" t="s">
        <v>25</v>
      </c>
      <c r="F20" s="7">
        <v>4</v>
      </c>
      <c r="G20" s="7">
        <v>225</v>
      </c>
      <c r="H20" s="8">
        <f t="shared" si="0"/>
        <v>900</v>
      </c>
      <c r="I20" s="40"/>
    </row>
    <row r="21" spans="2:19" ht="24" x14ac:dyDescent="0.25">
      <c r="B21" s="39"/>
      <c r="C21" s="64"/>
      <c r="D21" s="57"/>
      <c r="E21" s="6" t="s">
        <v>26</v>
      </c>
      <c r="F21" s="7">
        <v>3</v>
      </c>
      <c r="G21" s="7">
        <v>1000</v>
      </c>
      <c r="H21" s="8">
        <f t="shared" si="0"/>
        <v>3000</v>
      </c>
      <c r="I21" s="40"/>
    </row>
    <row r="22" spans="2:19" ht="36" x14ac:dyDescent="0.25">
      <c r="B22" s="39"/>
      <c r="C22" s="64"/>
      <c r="D22" s="57"/>
      <c r="E22" s="6" t="s">
        <v>27</v>
      </c>
      <c r="F22" s="7">
        <v>2</v>
      </c>
      <c r="G22" s="7">
        <v>1900</v>
      </c>
      <c r="H22" s="8">
        <f t="shared" si="0"/>
        <v>3800</v>
      </c>
      <c r="I22" s="40"/>
    </row>
    <row r="23" spans="2:19" ht="36" x14ac:dyDescent="0.25">
      <c r="B23" s="39"/>
      <c r="C23" s="64"/>
      <c r="D23" s="57"/>
      <c r="E23" s="6" t="s">
        <v>28</v>
      </c>
      <c r="F23" s="7">
        <v>1</v>
      </c>
      <c r="G23" s="7">
        <v>2500</v>
      </c>
      <c r="H23" s="8">
        <f t="shared" si="0"/>
        <v>2500</v>
      </c>
      <c r="I23" s="40"/>
    </row>
    <row r="24" spans="2:19" ht="36" x14ac:dyDescent="0.25">
      <c r="B24" s="39"/>
      <c r="C24" s="64"/>
      <c r="D24" s="57"/>
      <c r="E24" s="6" t="s">
        <v>29</v>
      </c>
      <c r="F24" s="7">
        <v>1</v>
      </c>
      <c r="G24" s="7">
        <v>2000</v>
      </c>
      <c r="H24" s="8">
        <f t="shared" si="0"/>
        <v>2000</v>
      </c>
      <c r="I24" s="40"/>
      <c r="J24">
        <v>349</v>
      </c>
    </row>
    <row r="25" spans="2:19" x14ac:dyDescent="0.25">
      <c r="B25" s="39">
        <v>5</v>
      </c>
      <c r="C25" s="64" t="s">
        <v>30</v>
      </c>
      <c r="D25" s="57" t="s">
        <v>31</v>
      </c>
      <c r="E25" s="6" t="s">
        <v>32</v>
      </c>
      <c r="F25" s="7">
        <v>6</v>
      </c>
      <c r="G25" s="7">
        <v>400</v>
      </c>
      <c r="H25" s="8">
        <f t="shared" si="0"/>
        <v>2400</v>
      </c>
      <c r="I25" s="40">
        <f>H25+H26+H29+H27+H28</f>
        <v>12000</v>
      </c>
    </row>
    <row r="26" spans="2:19" x14ac:dyDescent="0.25">
      <c r="B26" s="39"/>
      <c r="C26" s="64"/>
      <c r="D26" s="57"/>
      <c r="E26" s="6" t="s">
        <v>33</v>
      </c>
      <c r="F26" s="7">
        <v>30</v>
      </c>
      <c r="G26" s="7">
        <v>90</v>
      </c>
      <c r="H26" s="8">
        <f t="shared" si="0"/>
        <v>2700</v>
      </c>
      <c r="I26" s="40"/>
    </row>
    <row r="27" spans="2:19" ht="36" x14ac:dyDescent="0.25">
      <c r="B27" s="39"/>
      <c r="C27" s="64"/>
      <c r="D27" s="57"/>
      <c r="E27" s="6" t="s">
        <v>28</v>
      </c>
      <c r="F27" s="7">
        <v>1</v>
      </c>
      <c r="G27" s="7">
        <v>1250</v>
      </c>
      <c r="H27" s="8">
        <f t="shared" si="0"/>
        <v>1250</v>
      </c>
      <c r="I27" s="40"/>
    </row>
    <row r="28" spans="2:19" ht="36" x14ac:dyDescent="0.25">
      <c r="B28" s="39"/>
      <c r="C28" s="64"/>
      <c r="D28" s="57"/>
      <c r="E28" s="6" t="s">
        <v>27</v>
      </c>
      <c r="F28" s="7">
        <v>1</v>
      </c>
      <c r="G28" s="7">
        <v>1250</v>
      </c>
      <c r="H28" s="8">
        <f t="shared" si="0"/>
        <v>1250</v>
      </c>
      <c r="I28" s="40"/>
    </row>
    <row r="29" spans="2:19" ht="33" customHeight="1" x14ac:dyDescent="0.25">
      <c r="B29" s="39"/>
      <c r="C29" s="64"/>
      <c r="D29" s="57"/>
      <c r="E29" s="6" t="s">
        <v>34</v>
      </c>
      <c r="F29" s="7">
        <v>44</v>
      </c>
      <c r="G29" s="7">
        <v>100</v>
      </c>
      <c r="H29" s="8">
        <f t="shared" si="0"/>
        <v>4400</v>
      </c>
      <c r="I29" s="40"/>
      <c r="J29">
        <v>349</v>
      </c>
    </row>
    <row r="30" spans="2:19" ht="63.75" x14ac:dyDescent="0.25">
      <c r="B30" s="9">
        <v>6</v>
      </c>
      <c r="C30" s="10" t="s">
        <v>35</v>
      </c>
      <c r="D30" s="11" t="s">
        <v>36</v>
      </c>
      <c r="E30" s="6" t="s">
        <v>34</v>
      </c>
      <c r="F30" s="7">
        <v>10</v>
      </c>
      <c r="G30" s="7">
        <v>500</v>
      </c>
      <c r="H30" s="8">
        <f t="shared" si="0"/>
        <v>5000</v>
      </c>
      <c r="I30" s="12">
        <f>F30*G30</f>
        <v>5000</v>
      </c>
      <c r="J30">
        <v>349</v>
      </c>
      <c r="O30" t="s">
        <v>37</v>
      </c>
      <c r="P30" t="s">
        <v>38</v>
      </c>
      <c r="Q30" t="s">
        <v>39</v>
      </c>
      <c r="R30" t="s">
        <v>40</v>
      </c>
      <c r="S30" t="s">
        <v>41</v>
      </c>
    </row>
    <row r="31" spans="2:19" ht="15" hidden="1" customHeight="1" x14ac:dyDescent="0.25">
      <c r="B31" s="39"/>
      <c r="C31" s="64"/>
      <c r="D31" s="64"/>
      <c r="E31" s="6"/>
      <c r="F31" s="7"/>
      <c r="G31" s="13"/>
      <c r="H31" s="14"/>
      <c r="I31" s="40">
        <f>H31+H32+H33+H34</f>
        <v>0</v>
      </c>
    </row>
    <row r="32" spans="2:19" ht="15" hidden="1" customHeight="1" x14ac:dyDescent="0.25">
      <c r="B32" s="39"/>
      <c r="C32" s="64"/>
      <c r="D32" s="64"/>
      <c r="E32" s="6"/>
      <c r="F32" s="7"/>
      <c r="G32" s="13"/>
      <c r="H32" s="14"/>
      <c r="I32" s="40"/>
    </row>
    <row r="33" spans="2:10" ht="15" hidden="1" customHeight="1" x14ac:dyDescent="0.25">
      <c r="B33" s="39"/>
      <c r="C33" s="64"/>
      <c r="D33" s="64"/>
      <c r="E33" s="6"/>
      <c r="F33" s="7"/>
      <c r="G33" s="13"/>
      <c r="H33" s="14"/>
      <c r="I33" s="40"/>
    </row>
    <row r="34" spans="2:10" ht="15" hidden="1" customHeight="1" x14ac:dyDescent="0.25">
      <c r="B34" s="45"/>
      <c r="C34" s="65"/>
      <c r="D34" s="65"/>
      <c r="E34" s="6"/>
      <c r="F34" s="7"/>
      <c r="G34" s="13"/>
      <c r="H34" s="14"/>
      <c r="I34" s="48"/>
    </row>
    <row r="35" spans="2:10" ht="15" hidden="1" customHeight="1" x14ac:dyDescent="0.25">
      <c r="B35" s="39"/>
      <c r="C35" s="64"/>
      <c r="D35" s="64"/>
      <c r="E35" s="6"/>
      <c r="F35" s="7"/>
      <c r="G35" s="13"/>
      <c r="H35" s="14"/>
      <c r="I35" s="40">
        <f>H35+H36</f>
        <v>0</v>
      </c>
    </row>
    <row r="36" spans="2:10" ht="15" hidden="1" customHeight="1" x14ac:dyDescent="0.25">
      <c r="B36" s="39"/>
      <c r="C36" s="64"/>
      <c r="D36" s="64"/>
      <c r="E36" s="6"/>
      <c r="F36" s="7"/>
      <c r="G36" s="13"/>
      <c r="H36" s="14"/>
      <c r="I36" s="40"/>
    </row>
    <row r="37" spans="2:10" x14ac:dyDescent="0.25">
      <c r="B37" s="55">
        <v>7</v>
      </c>
      <c r="C37" s="43" t="s">
        <v>42</v>
      </c>
      <c r="D37" s="57" t="s">
        <v>43</v>
      </c>
      <c r="E37" s="15" t="s">
        <v>13</v>
      </c>
      <c r="F37" s="7">
        <v>60</v>
      </c>
      <c r="G37" s="7">
        <v>15</v>
      </c>
      <c r="H37" s="8">
        <v>1000</v>
      </c>
      <c r="I37" s="40">
        <f>H37+H38</f>
        <v>23500</v>
      </c>
      <c r="J37">
        <v>226</v>
      </c>
    </row>
    <row r="38" spans="2:10" ht="33.75" customHeight="1" x14ac:dyDescent="0.25">
      <c r="B38" s="56"/>
      <c r="C38" s="43"/>
      <c r="D38" s="57"/>
      <c r="E38" s="16" t="s">
        <v>13</v>
      </c>
      <c r="F38" s="7">
        <v>15</v>
      </c>
      <c r="G38" s="7">
        <v>1500</v>
      </c>
      <c r="H38" s="8">
        <f t="shared" ref="H38" si="1">F38*G38</f>
        <v>22500</v>
      </c>
      <c r="I38" s="40"/>
      <c r="J38">
        <v>349</v>
      </c>
    </row>
    <row r="39" spans="2:10" ht="79.5" customHeight="1" x14ac:dyDescent="0.25">
      <c r="B39" s="9">
        <v>8</v>
      </c>
      <c r="C39" s="17" t="s">
        <v>44</v>
      </c>
      <c r="D39" s="11" t="s">
        <v>45</v>
      </c>
      <c r="E39" s="50" t="s">
        <v>46</v>
      </c>
      <c r="F39" s="51"/>
      <c r="G39" s="51"/>
      <c r="H39" s="52"/>
      <c r="I39" s="12">
        <v>0</v>
      </c>
    </row>
    <row r="40" spans="2:10" ht="15" customHeight="1" x14ac:dyDescent="0.25">
      <c r="C40" s="41" t="s">
        <v>47</v>
      </c>
      <c r="D40" s="41"/>
      <c r="E40" s="41"/>
      <c r="F40" s="41"/>
      <c r="G40" s="41"/>
      <c r="H40" s="41"/>
      <c r="I40" s="18">
        <f>SUM(I10:I39)</f>
        <v>420700</v>
      </c>
    </row>
    <row r="41" spans="2:10" x14ac:dyDescent="0.25">
      <c r="C41" s="19"/>
      <c r="D41" s="19"/>
      <c r="E41" s="19"/>
      <c r="F41" s="19"/>
      <c r="G41" s="19"/>
      <c r="H41" s="19"/>
      <c r="I41" s="18"/>
    </row>
    <row r="42" spans="2:10" x14ac:dyDescent="0.25">
      <c r="C42" s="49" t="s">
        <v>48</v>
      </c>
      <c r="D42" s="71"/>
      <c r="E42" s="71"/>
      <c r="F42" s="71"/>
      <c r="G42" s="71"/>
      <c r="H42" s="71"/>
      <c r="I42" s="18"/>
    </row>
    <row r="44" spans="2:10" x14ac:dyDescent="0.25">
      <c r="B44" s="39">
        <v>1</v>
      </c>
      <c r="C44" s="43" t="s">
        <v>49</v>
      </c>
      <c r="D44" s="44" t="s">
        <v>50</v>
      </c>
      <c r="E44" s="15" t="s">
        <v>32</v>
      </c>
      <c r="F44" s="7">
        <v>3</v>
      </c>
      <c r="G44" s="7">
        <v>300</v>
      </c>
      <c r="H44" s="8">
        <f t="shared" ref="H44:H45" si="2">F44*G44</f>
        <v>900</v>
      </c>
      <c r="I44" s="40">
        <f>SUM(H44:H46)</f>
        <v>8100</v>
      </c>
    </row>
    <row r="45" spans="2:10" x14ac:dyDescent="0.25">
      <c r="B45" s="39"/>
      <c r="C45" s="43"/>
      <c r="D45" s="44"/>
      <c r="E45" s="15" t="s">
        <v>33</v>
      </c>
      <c r="F45" s="7">
        <v>30</v>
      </c>
      <c r="G45" s="7">
        <v>90</v>
      </c>
      <c r="H45" s="8">
        <f t="shared" si="2"/>
        <v>2700</v>
      </c>
      <c r="I45" s="40"/>
    </row>
    <row r="46" spans="2:10" ht="24.75" x14ac:dyDescent="0.25">
      <c r="B46" s="39"/>
      <c r="C46" s="43"/>
      <c r="D46" s="44"/>
      <c r="E46" s="15" t="s">
        <v>26</v>
      </c>
      <c r="F46" s="7">
        <v>30</v>
      </c>
      <c r="G46" s="7">
        <v>150</v>
      </c>
      <c r="H46" s="8">
        <f>F46*G46</f>
        <v>4500</v>
      </c>
      <c r="I46" s="40"/>
      <c r="J46">
        <v>349</v>
      </c>
    </row>
    <row r="47" spans="2:10" x14ac:dyDescent="0.25">
      <c r="B47" s="68">
        <v>2</v>
      </c>
      <c r="C47" s="43" t="s">
        <v>51</v>
      </c>
      <c r="D47" s="69" t="s">
        <v>52</v>
      </c>
      <c r="E47" s="44" t="s">
        <v>53</v>
      </c>
      <c r="F47" s="68">
        <v>1</v>
      </c>
      <c r="G47" s="67">
        <v>45000</v>
      </c>
      <c r="H47" s="54">
        <f>F47*G47</f>
        <v>45000</v>
      </c>
      <c r="I47" s="40">
        <f>H47+H48+H49+H50</f>
        <v>45000</v>
      </c>
    </row>
    <row r="48" spans="2:10" x14ac:dyDescent="0.25">
      <c r="B48" s="45"/>
      <c r="C48" s="46"/>
      <c r="D48" s="47"/>
      <c r="E48" s="44"/>
      <c r="F48" s="68"/>
      <c r="G48" s="67"/>
      <c r="H48" s="54"/>
      <c r="I48" s="70"/>
    </row>
    <row r="49" spans="2:19" x14ac:dyDescent="0.25">
      <c r="B49" s="45"/>
      <c r="C49" s="46"/>
      <c r="D49" s="47"/>
      <c r="E49" s="44"/>
      <c r="F49" s="68"/>
      <c r="G49" s="67"/>
      <c r="H49" s="54"/>
      <c r="I49" s="70"/>
    </row>
    <row r="50" spans="2:19" x14ac:dyDescent="0.25">
      <c r="B50" s="45"/>
      <c r="C50" s="46"/>
      <c r="D50" s="47"/>
      <c r="E50" s="44"/>
      <c r="F50" s="68"/>
      <c r="G50" s="67"/>
      <c r="H50" s="54"/>
      <c r="I50" s="70"/>
      <c r="J50">
        <v>226</v>
      </c>
    </row>
    <row r="51" spans="2:19" ht="38.25" x14ac:dyDescent="0.25">
      <c r="B51" s="9">
        <v>3</v>
      </c>
      <c r="C51" s="17" t="s">
        <v>11</v>
      </c>
      <c r="D51" s="6" t="s">
        <v>12</v>
      </c>
      <c r="E51" s="6" t="s">
        <v>13</v>
      </c>
      <c r="F51" s="7">
        <v>1000</v>
      </c>
      <c r="G51" s="7">
        <v>200</v>
      </c>
      <c r="H51" s="8">
        <f t="shared" ref="H51:H55" si="3">F51*G51</f>
        <v>200000</v>
      </c>
      <c r="I51" s="12">
        <f t="shared" ref="I51:I55" si="4">H51</f>
        <v>200000</v>
      </c>
      <c r="J51">
        <v>226</v>
      </c>
    </row>
    <row r="52" spans="2:19" ht="108.75" x14ac:dyDescent="0.25">
      <c r="B52" s="9">
        <v>4</v>
      </c>
      <c r="C52" s="17" t="s">
        <v>54</v>
      </c>
      <c r="D52" s="6" t="s">
        <v>55</v>
      </c>
      <c r="E52" s="15" t="s">
        <v>56</v>
      </c>
      <c r="F52" s="7">
        <v>1</v>
      </c>
      <c r="G52" s="7">
        <v>20000</v>
      </c>
      <c r="H52" s="8">
        <f t="shared" si="3"/>
        <v>20000</v>
      </c>
      <c r="I52" s="12">
        <f t="shared" si="4"/>
        <v>20000</v>
      </c>
      <c r="J52">
        <v>226</v>
      </c>
    </row>
    <row r="53" spans="2:19" ht="44.25" customHeight="1" x14ac:dyDescent="0.25">
      <c r="B53" s="9">
        <v>5</v>
      </c>
      <c r="C53" s="17" t="s">
        <v>57</v>
      </c>
      <c r="D53" s="6" t="s">
        <v>58</v>
      </c>
      <c r="E53" s="15" t="s">
        <v>59</v>
      </c>
      <c r="F53" s="7">
        <v>2</v>
      </c>
      <c r="G53" s="7">
        <v>30000</v>
      </c>
      <c r="H53" s="8">
        <f t="shared" si="3"/>
        <v>60000</v>
      </c>
      <c r="I53" s="12">
        <v>60000</v>
      </c>
      <c r="J53">
        <v>226</v>
      </c>
    </row>
    <row r="54" spans="2:19" ht="51" x14ac:dyDescent="0.25">
      <c r="B54" s="9">
        <v>6</v>
      </c>
      <c r="C54" s="17" t="s">
        <v>60</v>
      </c>
      <c r="D54" s="6" t="s">
        <v>61</v>
      </c>
      <c r="E54" s="15" t="s">
        <v>53</v>
      </c>
      <c r="F54" s="7">
        <v>1</v>
      </c>
      <c r="G54" s="7">
        <v>55000</v>
      </c>
      <c r="H54" s="8">
        <f t="shared" si="3"/>
        <v>55000</v>
      </c>
      <c r="I54" s="12">
        <f t="shared" si="4"/>
        <v>55000</v>
      </c>
      <c r="J54">
        <v>226</v>
      </c>
    </row>
    <row r="55" spans="2:19" ht="25.5" x14ac:dyDescent="0.25">
      <c r="B55" s="9">
        <v>7</v>
      </c>
      <c r="C55" s="17" t="s">
        <v>62</v>
      </c>
      <c r="D55" s="6" t="s">
        <v>63</v>
      </c>
      <c r="E55" s="16" t="s">
        <v>13</v>
      </c>
      <c r="F55" s="7">
        <v>100</v>
      </c>
      <c r="G55" s="7">
        <v>1000</v>
      </c>
      <c r="H55" s="8">
        <f t="shared" si="3"/>
        <v>100000</v>
      </c>
      <c r="I55" s="12">
        <f t="shared" si="4"/>
        <v>100000</v>
      </c>
      <c r="J55">
        <v>226</v>
      </c>
    </row>
    <row r="56" spans="2:19" x14ac:dyDescent="0.25">
      <c r="B56" s="39">
        <v>8</v>
      </c>
      <c r="C56" s="64" t="s">
        <v>64</v>
      </c>
      <c r="D56" s="57" t="s">
        <v>65</v>
      </c>
      <c r="E56" s="44" t="s">
        <v>34</v>
      </c>
      <c r="F56" s="67">
        <v>10</v>
      </c>
      <c r="G56" s="67">
        <v>500</v>
      </c>
      <c r="H56" s="54">
        <f>F56*G56</f>
        <v>5000</v>
      </c>
      <c r="I56" s="40">
        <f>H56+H57+H58+H59+H60</f>
        <v>5000</v>
      </c>
      <c r="N56">
        <v>222</v>
      </c>
      <c r="O56" s="20">
        <f>H16</f>
        <v>1500</v>
      </c>
      <c r="S56" s="20">
        <f>O56+P56+Q56+R56</f>
        <v>1500</v>
      </c>
    </row>
    <row r="57" spans="2:19" x14ac:dyDescent="0.25">
      <c r="B57" s="39"/>
      <c r="C57" s="64"/>
      <c r="D57" s="57"/>
      <c r="E57" s="44"/>
      <c r="F57" s="67"/>
      <c r="G57" s="67"/>
      <c r="H57" s="54"/>
      <c r="I57" s="40"/>
      <c r="N57">
        <v>226</v>
      </c>
      <c r="O57" s="20" t="e">
        <f>I10+I13+#REF!+H17+#REF!+H37</f>
        <v>#REF!</v>
      </c>
      <c r="P57" s="20">
        <f>I47+I51+I52+I53+I54+I55</f>
        <v>480000</v>
      </c>
      <c r="Q57" s="20">
        <f>I69+I70+I71+I72+I73+I74</f>
        <v>695000</v>
      </c>
      <c r="R57" s="20">
        <f>I87+I88+I89+I102</f>
        <v>210000</v>
      </c>
      <c r="S57" s="20" t="e">
        <f t="shared" ref="S57:S59" si="5">O57+P57+Q57+R57</f>
        <v>#REF!</v>
      </c>
    </row>
    <row r="58" spans="2:19" x14ac:dyDescent="0.25">
      <c r="B58" s="39"/>
      <c r="C58" s="64"/>
      <c r="D58" s="57"/>
      <c r="E58" s="44"/>
      <c r="F58" s="67"/>
      <c r="G58" s="67"/>
      <c r="H58" s="54"/>
      <c r="I58" s="40"/>
      <c r="N58">
        <v>342</v>
      </c>
      <c r="O58" s="20">
        <f>H18</f>
        <v>7500</v>
      </c>
      <c r="S58" s="20">
        <f t="shared" si="5"/>
        <v>7500</v>
      </c>
    </row>
    <row r="59" spans="2:19" x14ac:dyDescent="0.25">
      <c r="B59" s="45"/>
      <c r="C59" s="65"/>
      <c r="D59" s="66"/>
      <c r="E59" s="44"/>
      <c r="F59" s="67"/>
      <c r="G59" s="67"/>
      <c r="H59" s="54"/>
      <c r="I59" s="48"/>
      <c r="N59">
        <v>349</v>
      </c>
      <c r="O59" s="20">
        <f>I75+I19+I25+I30+I56+I61+H38</f>
        <v>539500</v>
      </c>
      <c r="P59" s="21">
        <f>I44</f>
        <v>8100</v>
      </c>
      <c r="S59" s="20">
        <f t="shared" si="5"/>
        <v>547600</v>
      </c>
    </row>
    <row r="60" spans="2:19" x14ac:dyDescent="0.25">
      <c r="B60" s="45"/>
      <c r="C60" s="65"/>
      <c r="D60" s="66"/>
      <c r="E60" s="44"/>
      <c r="F60" s="67"/>
      <c r="G60" s="67"/>
      <c r="H60" s="54"/>
      <c r="I60" s="48"/>
      <c r="J60">
        <v>349</v>
      </c>
      <c r="O60" s="20" t="e">
        <f>O56+O57+O58+O59</f>
        <v>#REF!</v>
      </c>
      <c r="P60" s="20">
        <f>P56+P57+P58+P59</f>
        <v>488100</v>
      </c>
      <c r="Q60" s="20">
        <f t="shared" ref="Q60:S60" si="6">Q56+Q57+Q58+Q59</f>
        <v>695000</v>
      </c>
      <c r="R60" s="20">
        <f t="shared" si="6"/>
        <v>210000</v>
      </c>
      <c r="S60" s="20" t="e">
        <f t="shared" si="6"/>
        <v>#REF!</v>
      </c>
    </row>
    <row r="61" spans="2:19" ht="51" x14ac:dyDescent="0.25">
      <c r="B61" s="9">
        <v>9</v>
      </c>
      <c r="C61" s="22" t="s">
        <v>66</v>
      </c>
      <c r="D61" s="23" t="s">
        <v>67</v>
      </c>
      <c r="E61" s="22" t="s">
        <v>68</v>
      </c>
      <c r="F61" s="24">
        <v>15</v>
      </c>
      <c r="G61" s="25">
        <v>500</v>
      </c>
      <c r="H61" s="26">
        <v>7500</v>
      </c>
      <c r="I61" s="27">
        <v>7500</v>
      </c>
      <c r="J61">
        <v>349</v>
      </c>
    </row>
    <row r="62" spans="2:19" ht="15" customHeight="1" x14ac:dyDescent="0.25">
      <c r="B62" s="55">
        <v>10</v>
      </c>
      <c r="C62" s="43" t="s">
        <v>69</v>
      </c>
      <c r="D62" s="57" t="s">
        <v>70</v>
      </c>
      <c r="E62" s="58" t="s">
        <v>71</v>
      </c>
      <c r="F62" s="60">
        <v>2</v>
      </c>
      <c r="G62" s="60">
        <v>10000</v>
      </c>
      <c r="H62" s="62">
        <f>F62*G62</f>
        <v>20000</v>
      </c>
      <c r="I62" s="40">
        <f>H62</f>
        <v>20000</v>
      </c>
      <c r="O62" s="20"/>
      <c r="P62" s="20"/>
      <c r="Q62" s="20"/>
      <c r="R62" s="20"/>
      <c r="S62" s="20"/>
    </row>
    <row r="63" spans="2:19" ht="26.25" customHeight="1" x14ac:dyDescent="0.25">
      <c r="B63" s="56"/>
      <c r="C63" s="43"/>
      <c r="D63" s="57"/>
      <c r="E63" s="59"/>
      <c r="F63" s="61"/>
      <c r="G63" s="61"/>
      <c r="H63" s="63"/>
      <c r="I63" s="40"/>
      <c r="O63" s="20"/>
      <c r="P63" s="20"/>
      <c r="Q63" s="20"/>
      <c r="R63" s="20"/>
      <c r="S63" s="20"/>
    </row>
    <row r="64" spans="2:19" ht="63.75" x14ac:dyDescent="0.25">
      <c r="B64" s="9">
        <v>11</v>
      </c>
      <c r="C64" s="17" t="s">
        <v>72</v>
      </c>
      <c r="D64" s="11" t="s">
        <v>73</v>
      </c>
      <c r="E64" s="50" t="s">
        <v>74</v>
      </c>
      <c r="F64" s="51"/>
      <c r="G64" s="51"/>
      <c r="H64" s="52"/>
      <c r="I64" s="12">
        <v>0</v>
      </c>
    </row>
    <row r="65" spans="2:10" x14ac:dyDescent="0.25">
      <c r="C65" s="41" t="s">
        <v>75</v>
      </c>
      <c r="D65" s="41"/>
      <c r="E65" s="41"/>
      <c r="F65" s="41"/>
      <c r="G65" s="41"/>
      <c r="H65" s="41"/>
      <c r="I65" s="18">
        <f>SUM(I44:I64)</f>
        <v>520600</v>
      </c>
    </row>
    <row r="67" spans="2:10" x14ac:dyDescent="0.25">
      <c r="C67" s="53" t="s">
        <v>76</v>
      </c>
      <c r="D67" s="53"/>
      <c r="E67" s="53"/>
      <c r="F67" s="53"/>
      <c r="G67" s="53"/>
      <c r="H67" s="53"/>
    </row>
    <row r="69" spans="2:10" ht="51" x14ac:dyDescent="0.25">
      <c r="B69" s="9">
        <v>1</v>
      </c>
      <c r="C69" s="22" t="s">
        <v>77</v>
      </c>
      <c r="D69" s="23" t="s">
        <v>58</v>
      </c>
      <c r="E69" s="28" t="s">
        <v>59</v>
      </c>
      <c r="F69" s="7">
        <v>7</v>
      </c>
      <c r="G69" s="7">
        <v>40000</v>
      </c>
      <c r="H69" s="8">
        <f t="shared" ref="H69:H74" si="7">F69*G69</f>
        <v>280000</v>
      </c>
      <c r="I69" s="29">
        <f>F69*G69</f>
        <v>280000</v>
      </c>
      <c r="J69">
        <v>226</v>
      </c>
    </row>
    <row r="70" spans="2:10" ht="38.25" x14ac:dyDescent="0.25">
      <c r="B70" s="9">
        <v>2</v>
      </c>
      <c r="C70" s="17" t="s">
        <v>11</v>
      </c>
      <c r="D70" s="6" t="s">
        <v>12</v>
      </c>
      <c r="E70" s="15" t="s">
        <v>13</v>
      </c>
      <c r="F70" s="7">
        <v>500</v>
      </c>
      <c r="G70" s="7">
        <v>200</v>
      </c>
      <c r="H70" s="8">
        <f t="shared" si="7"/>
        <v>100000</v>
      </c>
      <c r="I70" s="29">
        <f>H70</f>
        <v>100000</v>
      </c>
      <c r="J70">
        <v>226</v>
      </c>
    </row>
    <row r="71" spans="2:10" ht="41.25" customHeight="1" x14ac:dyDescent="0.25">
      <c r="B71" s="24">
        <v>3</v>
      </c>
      <c r="C71" s="17" t="s">
        <v>78</v>
      </c>
      <c r="D71" s="23" t="s">
        <v>58</v>
      </c>
      <c r="E71" s="28" t="s">
        <v>59</v>
      </c>
      <c r="F71" s="24">
        <v>10</v>
      </c>
      <c r="G71" s="7">
        <v>4000</v>
      </c>
      <c r="H71" s="8">
        <f t="shared" si="7"/>
        <v>40000</v>
      </c>
      <c r="I71" s="29">
        <f>H71</f>
        <v>40000</v>
      </c>
      <c r="J71">
        <v>226</v>
      </c>
    </row>
    <row r="72" spans="2:10" ht="38.25" x14ac:dyDescent="0.25">
      <c r="B72" s="9">
        <v>4</v>
      </c>
      <c r="C72" s="17" t="s">
        <v>79</v>
      </c>
      <c r="D72" s="6" t="s">
        <v>12</v>
      </c>
      <c r="E72" s="6" t="s">
        <v>13</v>
      </c>
      <c r="F72" s="7">
        <v>200</v>
      </c>
      <c r="G72" s="7">
        <v>350</v>
      </c>
      <c r="H72" s="8">
        <f t="shared" si="7"/>
        <v>70000</v>
      </c>
      <c r="I72" s="12">
        <f t="shared" ref="I72" si="8">H72</f>
        <v>70000</v>
      </c>
      <c r="J72">
        <v>226</v>
      </c>
    </row>
    <row r="73" spans="2:10" ht="25.5" x14ac:dyDescent="0.25">
      <c r="B73" s="9">
        <v>5</v>
      </c>
      <c r="C73" s="17" t="s">
        <v>80</v>
      </c>
      <c r="D73" s="6" t="s">
        <v>81</v>
      </c>
      <c r="E73" s="6" t="s">
        <v>13</v>
      </c>
      <c r="F73" s="7">
        <v>150</v>
      </c>
      <c r="G73" s="7">
        <v>700</v>
      </c>
      <c r="H73" s="8">
        <f t="shared" si="7"/>
        <v>105000</v>
      </c>
      <c r="I73" s="12">
        <v>105000</v>
      </c>
      <c r="J73">
        <v>226</v>
      </c>
    </row>
    <row r="74" spans="2:10" ht="59.25" customHeight="1" x14ac:dyDescent="0.25">
      <c r="B74" s="9">
        <v>6</v>
      </c>
      <c r="C74" s="17" t="s">
        <v>82</v>
      </c>
      <c r="D74" s="6" t="s">
        <v>83</v>
      </c>
      <c r="E74" s="6" t="s">
        <v>84</v>
      </c>
      <c r="F74" s="7">
        <v>1</v>
      </c>
      <c r="G74" s="30">
        <v>100000</v>
      </c>
      <c r="H74" s="8">
        <f t="shared" si="7"/>
        <v>100000</v>
      </c>
      <c r="I74" s="29">
        <v>100000</v>
      </c>
      <c r="J74">
        <v>226</v>
      </c>
    </row>
    <row r="75" spans="2:10" x14ac:dyDescent="0.25">
      <c r="B75" s="81">
        <v>7</v>
      </c>
      <c r="C75" s="82" t="s">
        <v>85</v>
      </c>
      <c r="D75" s="83" t="s">
        <v>86</v>
      </c>
      <c r="E75" s="84" t="s">
        <v>13</v>
      </c>
      <c r="F75" s="85">
        <v>3000</v>
      </c>
      <c r="G75" s="85">
        <v>30</v>
      </c>
      <c r="H75" s="86">
        <f t="shared" ref="H75:H82" si="9">F75*G75</f>
        <v>90000</v>
      </c>
      <c r="I75" s="87">
        <f>SUM(H75:H82)</f>
        <v>472500</v>
      </c>
    </row>
    <row r="76" spans="2:10" x14ac:dyDescent="0.25">
      <c r="B76" s="81"/>
      <c r="C76" s="82"/>
      <c r="D76" s="83" t="s">
        <v>87</v>
      </c>
      <c r="E76" s="84"/>
      <c r="F76" s="85">
        <v>100</v>
      </c>
      <c r="G76" s="85">
        <v>600</v>
      </c>
      <c r="H76" s="86">
        <f t="shared" si="9"/>
        <v>60000</v>
      </c>
      <c r="I76" s="88"/>
    </row>
    <row r="77" spans="2:10" x14ac:dyDescent="0.25">
      <c r="B77" s="81"/>
      <c r="C77" s="82"/>
      <c r="D77" s="83" t="s">
        <v>88</v>
      </c>
      <c r="E77" s="84"/>
      <c r="F77" s="85">
        <v>200</v>
      </c>
      <c r="G77" s="85">
        <v>200</v>
      </c>
      <c r="H77" s="86">
        <f t="shared" si="9"/>
        <v>40000</v>
      </c>
      <c r="I77" s="88"/>
    </row>
    <row r="78" spans="2:10" x14ac:dyDescent="0.25">
      <c r="B78" s="81"/>
      <c r="C78" s="82"/>
      <c r="D78" s="83" t="s">
        <v>89</v>
      </c>
      <c r="E78" s="84"/>
      <c r="F78" s="85">
        <v>500</v>
      </c>
      <c r="G78" s="85">
        <v>280</v>
      </c>
      <c r="H78" s="86">
        <f t="shared" si="9"/>
        <v>140000</v>
      </c>
      <c r="I78" s="88"/>
    </row>
    <row r="79" spans="2:10" x14ac:dyDescent="0.25">
      <c r="B79" s="81"/>
      <c r="C79" s="82"/>
      <c r="D79" s="83" t="s">
        <v>90</v>
      </c>
      <c r="E79" s="84"/>
      <c r="F79" s="85">
        <v>300</v>
      </c>
      <c r="G79" s="85">
        <v>300</v>
      </c>
      <c r="H79" s="86">
        <f t="shared" si="9"/>
        <v>90000</v>
      </c>
      <c r="I79" s="88"/>
    </row>
    <row r="80" spans="2:10" x14ac:dyDescent="0.25">
      <c r="B80" s="81"/>
      <c r="C80" s="82"/>
      <c r="D80" s="83" t="s">
        <v>91</v>
      </c>
      <c r="E80" s="84"/>
      <c r="F80" s="85">
        <v>700</v>
      </c>
      <c r="G80" s="85">
        <v>15</v>
      </c>
      <c r="H80" s="86">
        <f t="shared" si="9"/>
        <v>10500</v>
      </c>
      <c r="I80" s="88"/>
    </row>
    <row r="81" spans="2:10" x14ac:dyDescent="0.25">
      <c r="B81" s="81"/>
      <c r="C81" s="82"/>
      <c r="D81" s="83" t="s">
        <v>92</v>
      </c>
      <c r="E81" s="84"/>
      <c r="F81" s="85">
        <v>300</v>
      </c>
      <c r="G81" s="85">
        <v>15</v>
      </c>
      <c r="H81" s="86">
        <f t="shared" si="9"/>
        <v>4500</v>
      </c>
      <c r="I81" s="88"/>
    </row>
    <row r="82" spans="2:10" x14ac:dyDescent="0.25">
      <c r="B82" s="81"/>
      <c r="C82" s="82"/>
      <c r="D82" s="89" t="s">
        <v>93</v>
      </c>
      <c r="E82" s="84"/>
      <c r="F82" s="85">
        <v>500</v>
      </c>
      <c r="G82" s="85">
        <v>75</v>
      </c>
      <c r="H82" s="86">
        <f t="shared" si="9"/>
        <v>37500</v>
      </c>
      <c r="I82" s="88"/>
      <c r="J82">
        <v>349</v>
      </c>
    </row>
    <row r="83" spans="2:10" ht="15.75" customHeight="1" x14ac:dyDescent="0.25">
      <c r="C83" s="41" t="s">
        <v>94</v>
      </c>
      <c r="D83" s="41"/>
      <c r="E83" s="41"/>
      <c r="F83" s="41"/>
      <c r="G83" s="41"/>
      <c r="H83" s="41"/>
      <c r="I83" s="31">
        <f>I69+I70+I71+I72+I73+I74+I75</f>
        <v>1167500</v>
      </c>
    </row>
    <row r="85" spans="2:10" ht="15" customHeight="1" x14ac:dyDescent="0.25">
      <c r="C85" s="49" t="s">
        <v>95</v>
      </c>
      <c r="D85" s="49"/>
      <c r="E85" s="49"/>
      <c r="F85" s="49"/>
      <c r="G85" s="49"/>
      <c r="H85" s="49"/>
    </row>
    <row r="87" spans="2:10" ht="38.25" x14ac:dyDescent="0.25">
      <c r="B87" s="9">
        <v>1</v>
      </c>
      <c r="C87" s="22" t="s">
        <v>96</v>
      </c>
      <c r="D87" s="23" t="s">
        <v>12</v>
      </c>
      <c r="E87" s="32" t="s">
        <v>13</v>
      </c>
      <c r="F87" s="7">
        <v>100</v>
      </c>
      <c r="G87" s="7">
        <v>700</v>
      </c>
      <c r="H87" s="8">
        <f t="shared" ref="H87:H104" si="10">F87*G87</f>
        <v>70000</v>
      </c>
      <c r="I87" s="12">
        <f t="shared" ref="I87:I89" si="11">H87</f>
        <v>70000</v>
      </c>
      <c r="J87">
        <v>226</v>
      </c>
    </row>
    <row r="88" spans="2:10" ht="38.25" x14ac:dyDescent="0.25">
      <c r="B88" s="24">
        <v>2</v>
      </c>
      <c r="C88" s="17" t="s">
        <v>11</v>
      </c>
      <c r="D88" s="23" t="s">
        <v>12</v>
      </c>
      <c r="E88" s="11" t="s">
        <v>13</v>
      </c>
      <c r="F88" s="24">
        <v>100</v>
      </c>
      <c r="G88" s="7">
        <v>200</v>
      </c>
      <c r="H88" s="8">
        <f t="shared" si="10"/>
        <v>20000</v>
      </c>
      <c r="I88" s="12">
        <f t="shared" si="11"/>
        <v>20000</v>
      </c>
      <c r="J88">
        <v>226</v>
      </c>
    </row>
    <row r="89" spans="2:10" ht="25.5" x14ac:dyDescent="0.25">
      <c r="B89" s="9">
        <v>3</v>
      </c>
      <c r="C89" s="17" t="s">
        <v>97</v>
      </c>
      <c r="D89" s="6" t="s">
        <v>63</v>
      </c>
      <c r="E89" s="11" t="s">
        <v>13</v>
      </c>
      <c r="F89" s="7">
        <v>50</v>
      </c>
      <c r="G89" s="7">
        <v>800</v>
      </c>
      <c r="H89" s="8">
        <f t="shared" si="10"/>
        <v>40000</v>
      </c>
      <c r="I89" s="12">
        <f t="shared" si="11"/>
        <v>40000</v>
      </c>
      <c r="J89">
        <v>226</v>
      </c>
    </row>
    <row r="90" spans="2:10" hidden="1" x14ac:dyDescent="0.25">
      <c r="B90" s="39"/>
      <c r="C90" s="43"/>
      <c r="D90" s="44"/>
      <c r="E90" s="11"/>
      <c r="F90" s="7"/>
      <c r="G90" s="33"/>
      <c r="H90" s="34">
        <f t="shared" si="10"/>
        <v>0</v>
      </c>
      <c r="I90" s="40">
        <f>H90+H91+H92</f>
        <v>0</v>
      </c>
    </row>
    <row r="91" spans="2:10" hidden="1" x14ac:dyDescent="0.25">
      <c r="B91" s="39"/>
      <c r="C91" s="43"/>
      <c r="D91" s="44"/>
      <c r="E91" s="11"/>
      <c r="F91" s="7"/>
      <c r="G91" s="33"/>
      <c r="H91" s="34">
        <f t="shared" si="10"/>
        <v>0</v>
      </c>
      <c r="I91" s="40"/>
    </row>
    <row r="92" spans="2:10" hidden="1" x14ac:dyDescent="0.25">
      <c r="B92" s="39"/>
      <c r="C92" s="43"/>
      <c r="D92" s="44"/>
      <c r="E92" s="11"/>
      <c r="F92" s="7"/>
      <c r="G92" s="33"/>
      <c r="H92" s="34">
        <f t="shared" si="10"/>
        <v>0</v>
      </c>
      <c r="I92" s="40"/>
    </row>
    <row r="93" spans="2:10" hidden="1" x14ac:dyDescent="0.25">
      <c r="B93" s="9"/>
      <c r="C93" s="17"/>
      <c r="D93" s="6"/>
      <c r="E93" s="16"/>
      <c r="F93" s="7"/>
      <c r="G93" s="33"/>
      <c r="H93" s="34">
        <f t="shared" si="10"/>
        <v>0</v>
      </c>
      <c r="I93" s="12">
        <f>F93*G93</f>
        <v>0</v>
      </c>
    </row>
    <row r="94" spans="2:10" hidden="1" x14ac:dyDescent="0.25">
      <c r="B94" s="39"/>
      <c r="C94" s="43"/>
      <c r="D94" s="44"/>
      <c r="E94" s="11"/>
      <c r="F94" s="7"/>
      <c r="G94" s="33"/>
      <c r="H94" s="34">
        <f t="shared" si="10"/>
        <v>0</v>
      </c>
      <c r="I94" s="40">
        <f>H94+H95+H97+H96</f>
        <v>0</v>
      </c>
    </row>
    <row r="95" spans="2:10" hidden="1" x14ac:dyDescent="0.25">
      <c r="B95" s="39"/>
      <c r="C95" s="43"/>
      <c r="D95" s="44"/>
      <c r="E95" s="11"/>
      <c r="F95" s="7"/>
      <c r="G95" s="33"/>
      <c r="H95" s="34">
        <f t="shared" si="10"/>
        <v>0</v>
      </c>
      <c r="I95" s="40"/>
    </row>
    <row r="96" spans="2:10" hidden="1" x14ac:dyDescent="0.25">
      <c r="B96" s="39"/>
      <c r="C96" s="43"/>
      <c r="D96" s="44"/>
      <c r="E96" s="11"/>
      <c r="F96" s="7"/>
      <c r="G96" s="33"/>
      <c r="H96" s="34">
        <f t="shared" si="10"/>
        <v>0</v>
      </c>
      <c r="I96" s="40"/>
    </row>
    <row r="97" spans="2:10" hidden="1" x14ac:dyDescent="0.25">
      <c r="B97" s="39"/>
      <c r="C97" s="43"/>
      <c r="D97" s="44"/>
      <c r="E97" s="11"/>
      <c r="F97" s="7"/>
      <c r="G97" s="33"/>
      <c r="H97" s="34">
        <f t="shared" si="10"/>
        <v>0</v>
      </c>
      <c r="I97" s="40"/>
    </row>
    <row r="98" spans="2:10" hidden="1" x14ac:dyDescent="0.25">
      <c r="B98" s="39"/>
      <c r="C98" s="43"/>
      <c r="D98" s="44"/>
      <c r="E98" s="11"/>
      <c r="F98" s="7"/>
      <c r="G98" s="33"/>
      <c r="H98" s="34">
        <f t="shared" si="10"/>
        <v>0</v>
      </c>
      <c r="I98" s="40">
        <f>H98+H99+H100+H101</f>
        <v>0</v>
      </c>
    </row>
    <row r="99" spans="2:10" hidden="1" x14ac:dyDescent="0.25">
      <c r="B99" s="39"/>
      <c r="C99" s="43"/>
      <c r="D99" s="44"/>
      <c r="E99" s="11"/>
      <c r="F99" s="7"/>
      <c r="G99" s="33"/>
      <c r="H99" s="34">
        <f t="shared" si="10"/>
        <v>0</v>
      </c>
      <c r="I99" s="40"/>
    </row>
    <row r="100" spans="2:10" hidden="1" x14ac:dyDescent="0.25">
      <c r="B100" s="39"/>
      <c r="C100" s="43"/>
      <c r="D100" s="44"/>
      <c r="E100" s="11"/>
      <c r="F100" s="7"/>
      <c r="G100" s="33"/>
      <c r="H100" s="34">
        <f t="shared" si="10"/>
        <v>0</v>
      </c>
      <c r="I100" s="40"/>
    </row>
    <row r="101" spans="2:10" hidden="1" x14ac:dyDescent="0.25">
      <c r="B101" s="45"/>
      <c r="C101" s="46"/>
      <c r="D101" s="47"/>
      <c r="E101" s="11"/>
      <c r="F101" s="7"/>
      <c r="G101" s="33"/>
      <c r="H101" s="34">
        <f t="shared" si="10"/>
        <v>0</v>
      </c>
      <c r="I101" s="48"/>
    </row>
    <row r="102" spans="2:10" ht="15" hidden="1" customHeight="1" x14ac:dyDescent="0.25">
      <c r="B102" s="39">
        <v>4</v>
      </c>
      <c r="C102" s="35" t="s">
        <v>57</v>
      </c>
      <c r="D102" s="36" t="s">
        <v>58</v>
      </c>
      <c r="E102" s="37" t="s">
        <v>59</v>
      </c>
      <c r="F102" s="7"/>
      <c r="G102" s="33"/>
      <c r="H102" s="34"/>
      <c r="I102" s="40">
        <v>80000</v>
      </c>
    </row>
    <row r="103" spans="2:10" ht="15" hidden="1" customHeight="1" x14ac:dyDescent="0.25">
      <c r="B103" s="39"/>
      <c r="C103" s="35" t="s">
        <v>57</v>
      </c>
      <c r="D103" s="36" t="s">
        <v>58</v>
      </c>
      <c r="E103" s="37" t="s">
        <v>59</v>
      </c>
      <c r="F103" s="7"/>
      <c r="G103" s="33"/>
      <c r="H103" s="34">
        <f t="shared" si="10"/>
        <v>0</v>
      </c>
      <c r="I103" s="40"/>
    </row>
    <row r="104" spans="2:10" ht="42" customHeight="1" x14ac:dyDescent="0.25">
      <c r="B104" s="39"/>
      <c r="C104" s="17" t="s">
        <v>57</v>
      </c>
      <c r="D104" s="6" t="s">
        <v>58</v>
      </c>
      <c r="E104" s="16" t="s">
        <v>59</v>
      </c>
      <c r="F104" s="33">
        <v>2</v>
      </c>
      <c r="G104" s="33">
        <v>40000</v>
      </c>
      <c r="H104" s="34">
        <f t="shared" si="10"/>
        <v>80000</v>
      </c>
      <c r="I104" s="40"/>
      <c r="J104">
        <v>226</v>
      </c>
    </row>
    <row r="105" spans="2:10" ht="15.75" x14ac:dyDescent="0.25">
      <c r="C105" s="41" t="s">
        <v>98</v>
      </c>
      <c r="D105" s="41"/>
      <c r="E105" s="41"/>
      <c r="F105" s="41"/>
      <c r="G105" s="41"/>
      <c r="H105" s="41"/>
      <c r="I105" s="31">
        <f>SUM(I87:I104)</f>
        <v>210000</v>
      </c>
    </row>
    <row r="107" spans="2:10" ht="17.25" x14ac:dyDescent="0.3">
      <c r="D107" s="42" t="s">
        <v>99</v>
      </c>
      <c r="E107" s="42"/>
      <c r="F107" s="42"/>
      <c r="G107" s="42"/>
      <c r="H107" s="42"/>
      <c r="I107" s="38">
        <f>I40+I65+I83+I105</f>
        <v>2318800</v>
      </c>
    </row>
  </sheetData>
  <mergeCells count="100">
    <mergeCell ref="E1:I1"/>
    <mergeCell ref="C3:I3"/>
    <mergeCell ref="C5:I5"/>
    <mergeCell ref="C7:H7"/>
    <mergeCell ref="B10:B12"/>
    <mergeCell ref="C10:C12"/>
    <mergeCell ref="D10:D12"/>
    <mergeCell ref="E10:E12"/>
    <mergeCell ref="F10:F12"/>
    <mergeCell ref="G10:G12"/>
    <mergeCell ref="H10:H12"/>
    <mergeCell ref="I10:I12"/>
    <mergeCell ref="B13:B15"/>
    <mergeCell ref="C13:C15"/>
    <mergeCell ref="D13:D15"/>
    <mergeCell ref="E13:E15"/>
    <mergeCell ref="F13:F15"/>
    <mergeCell ref="G13:G15"/>
    <mergeCell ref="H13:H15"/>
    <mergeCell ref="I13:I15"/>
    <mergeCell ref="B16:B18"/>
    <mergeCell ref="C16:C18"/>
    <mergeCell ref="D16:D18"/>
    <mergeCell ref="I16:I18"/>
    <mergeCell ref="B19:B24"/>
    <mergeCell ref="C19:C24"/>
    <mergeCell ref="D19:D24"/>
    <mergeCell ref="I19:I24"/>
    <mergeCell ref="B25:B29"/>
    <mergeCell ref="C25:C29"/>
    <mergeCell ref="D25:D29"/>
    <mergeCell ref="I25:I29"/>
    <mergeCell ref="B31:B34"/>
    <mergeCell ref="C31:C34"/>
    <mergeCell ref="D31:D34"/>
    <mergeCell ref="I31:I34"/>
    <mergeCell ref="B35:B36"/>
    <mergeCell ref="C35:C36"/>
    <mergeCell ref="D35:D36"/>
    <mergeCell ref="I35:I36"/>
    <mergeCell ref="B37:B38"/>
    <mergeCell ref="C37:C38"/>
    <mergeCell ref="D37:D38"/>
    <mergeCell ref="I37:I38"/>
    <mergeCell ref="E39:H39"/>
    <mergeCell ref="C40:H40"/>
    <mergeCell ref="C42:H42"/>
    <mergeCell ref="B44:B46"/>
    <mergeCell ref="C44:C46"/>
    <mergeCell ref="D44:D46"/>
    <mergeCell ref="I44:I46"/>
    <mergeCell ref="B47:B50"/>
    <mergeCell ref="C47:C50"/>
    <mergeCell ref="D47:D50"/>
    <mergeCell ref="E47:E50"/>
    <mergeCell ref="F47:F50"/>
    <mergeCell ref="G47:G50"/>
    <mergeCell ref="H47:H50"/>
    <mergeCell ref="I47:I50"/>
    <mergeCell ref="H56:H60"/>
    <mergeCell ref="I56:I60"/>
    <mergeCell ref="B62:B63"/>
    <mergeCell ref="C62:C63"/>
    <mergeCell ref="D62:D63"/>
    <mergeCell ref="E62:E63"/>
    <mergeCell ref="F62:F63"/>
    <mergeCell ref="G62:G63"/>
    <mergeCell ref="H62:H63"/>
    <mergeCell ref="I62:I63"/>
    <mergeCell ref="B56:B60"/>
    <mergeCell ref="C56:C60"/>
    <mergeCell ref="D56:D60"/>
    <mergeCell ref="E56:E60"/>
    <mergeCell ref="F56:F60"/>
    <mergeCell ref="G56:G60"/>
    <mergeCell ref="E64:H64"/>
    <mergeCell ref="C65:H65"/>
    <mergeCell ref="C67:H67"/>
    <mergeCell ref="B75:B82"/>
    <mergeCell ref="C75:C82"/>
    <mergeCell ref="E75:E82"/>
    <mergeCell ref="I75:I82"/>
    <mergeCell ref="C83:H83"/>
    <mergeCell ref="C85:H85"/>
    <mergeCell ref="B90:B92"/>
    <mergeCell ref="C90:C92"/>
    <mergeCell ref="D90:D92"/>
    <mergeCell ref="I90:I92"/>
    <mergeCell ref="B102:B104"/>
    <mergeCell ref="I102:I104"/>
    <mergeCell ref="C105:H105"/>
    <mergeCell ref="D107:H107"/>
    <mergeCell ref="B94:B97"/>
    <mergeCell ref="C94:C97"/>
    <mergeCell ref="D94:D97"/>
    <mergeCell ref="I94:I97"/>
    <mergeCell ref="B98:B101"/>
    <mergeCell ref="C98:C101"/>
    <mergeCell ref="D98:D101"/>
    <mergeCell ref="I98:I101"/>
  </mergeCells>
  <pageMargins left="0.31496062992125984" right="0.11811023622047245" top="0.55118110236220474" bottom="0.35433070866141736" header="0.11811023622047245" footer="0.11811023622047245"/>
  <pageSetup paperSize="9" scale="83" fitToHeight="3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служ.июнь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2021-07-19T08:33:00Z</dcterms:created>
  <dcterms:modified xsi:type="dcterms:W3CDTF">2021-07-19T09:25:06Z</dcterms:modified>
</cp:coreProperties>
</file>