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F6B439C5-6888-40C5-B6FA-4814D20C7C1F}" xr6:coauthVersionLast="45" xr6:coauthVersionMax="45" xr10:uidLastSave="{00000000-0000-0000-0000-000000000000}"/>
  <bookViews>
    <workbookView xWindow="-120" yWindow="-120" windowWidth="29040" windowHeight="15840" firstSheet="2" activeTab="2" xr2:uid="{11E526FA-A095-4D04-94BB-294431780685}"/>
  </bookViews>
  <sheets>
    <sheet name="0801_варинат1" sheetId="1" state="hidden" r:id="rId1"/>
    <sheet name="0801_последний вариант_2341,3" sheetId="2" state="hidden" r:id="rId2"/>
    <sheet name="0801_пв_2341_сувенирка" sheetId="5" r:id="rId3"/>
    <sheet name="Лист1" sheetId="4" r:id="rId4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5" l="1"/>
  <c r="H107" i="5"/>
  <c r="H106" i="5"/>
  <c r="H105" i="5"/>
  <c r="H104" i="5"/>
  <c r="H103" i="5"/>
  <c r="H102" i="5"/>
  <c r="H101" i="5"/>
  <c r="H100" i="5"/>
  <c r="H99" i="5"/>
  <c r="H123" i="5"/>
  <c r="H122" i="5"/>
  <c r="H121" i="5"/>
  <c r="H119" i="5"/>
  <c r="H118" i="5"/>
  <c r="H117" i="5"/>
  <c r="H116" i="5"/>
  <c r="H115" i="5"/>
  <c r="H114" i="5"/>
  <c r="H113" i="5"/>
  <c r="H112" i="5"/>
  <c r="I111" i="5"/>
  <c r="H111" i="5"/>
  <c r="H110" i="5"/>
  <c r="H109" i="5"/>
  <c r="H108" i="5"/>
  <c r="H98" i="5"/>
  <c r="I98" i="5" s="1"/>
  <c r="I95" i="5"/>
  <c r="H94" i="5"/>
  <c r="I94" i="5" s="1"/>
  <c r="H93" i="5"/>
  <c r="I93" i="5" s="1"/>
  <c r="I88" i="5"/>
  <c r="H87" i="5"/>
  <c r="I87" i="5" s="1"/>
  <c r="I86" i="5"/>
  <c r="H86" i="5"/>
  <c r="H85" i="5"/>
  <c r="I85" i="5" s="1"/>
  <c r="H84" i="5"/>
  <c r="I84" i="5" s="1"/>
  <c r="H78" i="5"/>
  <c r="H77" i="5"/>
  <c r="I77" i="5" s="1"/>
  <c r="I75" i="5"/>
  <c r="H73" i="5"/>
  <c r="I73" i="5" s="1"/>
  <c r="H72" i="5"/>
  <c r="I72" i="5" s="1"/>
  <c r="H71" i="5"/>
  <c r="I71" i="5" s="1"/>
  <c r="H70" i="5"/>
  <c r="I70" i="5" s="1"/>
  <c r="H69" i="5"/>
  <c r="I69" i="5" s="1"/>
  <c r="H65" i="5"/>
  <c r="I65" i="5" s="1"/>
  <c r="H64" i="5"/>
  <c r="H63" i="5"/>
  <c r="H62" i="5"/>
  <c r="H61" i="5"/>
  <c r="I61" i="5" s="1"/>
  <c r="I59" i="5"/>
  <c r="I53" i="5"/>
  <c r="I49" i="5"/>
  <c r="H44" i="5"/>
  <c r="I44" i="5" s="1"/>
  <c r="I43" i="5"/>
  <c r="H43" i="5"/>
  <c r="I40" i="5"/>
  <c r="I37" i="5"/>
  <c r="H36" i="5"/>
  <c r="H35" i="5"/>
  <c r="H34" i="5"/>
  <c r="H33" i="5"/>
  <c r="I32" i="5"/>
  <c r="H32" i="5"/>
  <c r="H31" i="5"/>
  <c r="H30" i="5"/>
  <c r="H29" i="5"/>
  <c r="H28" i="5"/>
  <c r="H27" i="5"/>
  <c r="H26" i="5"/>
  <c r="I25" i="5"/>
  <c r="H25" i="5"/>
  <c r="H24" i="5"/>
  <c r="H23" i="5"/>
  <c r="I22" i="5"/>
  <c r="H22" i="5"/>
  <c r="H21" i="5"/>
  <c r="H20" i="5"/>
  <c r="I19" i="5"/>
  <c r="H19" i="5"/>
  <c r="H16" i="5"/>
  <c r="I16" i="5" s="1"/>
  <c r="H13" i="5"/>
  <c r="I13" i="5" s="1"/>
  <c r="H10" i="5"/>
  <c r="I10" i="5" s="1"/>
  <c r="I112" i="5" l="1"/>
  <c r="I89" i="5"/>
  <c r="I99" i="5"/>
  <c r="I116" i="5"/>
  <c r="I108" i="5"/>
  <c r="I120" i="5"/>
  <c r="I79" i="5"/>
  <c r="H25" i="2"/>
  <c r="I124" i="5" l="1"/>
  <c r="I126" i="5" s="1"/>
  <c r="H18" i="2"/>
  <c r="H17" i="2"/>
  <c r="H16" i="2"/>
  <c r="H15" i="2"/>
  <c r="H14" i="2"/>
  <c r="H13" i="2"/>
  <c r="H12" i="2"/>
  <c r="H11" i="2"/>
  <c r="H10" i="2"/>
  <c r="H123" i="2" l="1"/>
  <c r="H122" i="2"/>
  <c r="H121" i="2"/>
  <c r="I120" i="2"/>
  <c r="H119" i="2"/>
  <c r="H118" i="2"/>
  <c r="H117" i="2"/>
  <c r="I116" i="2"/>
  <c r="H116" i="2"/>
  <c r="H115" i="2"/>
  <c r="H114" i="2"/>
  <c r="H113" i="2"/>
  <c r="H112" i="2"/>
  <c r="I111" i="2"/>
  <c r="H111" i="2"/>
  <c r="H110" i="2"/>
  <c r="H109" i="2"/>
  <c r="H108" i="2"/>
  <c r="H107" i="2"/>
  <c r="I107" i="2" s="1"/>
  <c r="I104" i="2"/>
  <c r="H103" i="2"/>
  <c r="I103" i="2" s="1"/>
  <c r="H102" i="2"/>
  <c r="I102" i="2" s="1"/>
  <c r="I97" i="2"/>
  <c r="H96" i="2"/>
  <c r="I96" i="2" s="1"/>
  <c r="I95" i="2"/>
  <c r="H95" i="2"/>
  <c r="H94" i="2"/>
  <c r="I94" i="2" s="1"/>
  <c r="H93" i="2"/>
  <c r="I93" i="2" s="1"/>
  <c r="H87" i="2"/>
  <c r="H86" i="2"/>
  <c r="I86" i="2" s="1"/>
  <c r="I84" i="2"/>
  <c r="H82" i="2"/>
  <c r="I82" i="2" s="1"/>
  <c r="H81" i="2"/>
  <c r="I81" i="2" s="1"/>
  <c r="H80" i="2"/>
  <c r="I80" i="2" s="1"/>
  <c r="H79" i="2"/>
  <c r="I79" i="2" s="1"/>
  <c r="H78" i="2"/>
  <c r="I78" i="2" s="1"/>
  <c r="H74" i="2"/>
  <c r="I74" i="2" s="1"/>
  <c r="H73" i="2"/>
  <c r="H72" i="2"/>
  <c r="H71" i="2"/>
  <c r="H70" i="2"/>
  <c r="I68" i="2"/>
  <c r="I62" i="2"/>
  <c r="I58" i="2"/>
  <c r="H53" i="2"/>
  <c r="I53" i="2" s="1"/>
  <c r="I52" i="2"/>
  <c r="H52" i="2"/>
  <c r="I49" i="2"/>
  <c r="I46" i="2"/>
  <c r="H45" i="2"/>
  <c r="H44" i="2"/>
  <c r="H43" i="2"/>
  <c r="H42" i="2"/>
  <c r="I41" i="2"/>
  <c r="H41" i="2"/>
  <c r="H40" i="2"/>
  <c r="H39" i="2"/>
  <c r="H38" i="2"/>
  <c r="I34" i="2" s="1"/>
  <c r="H37" i="2"/>
  <c r="H36" i="2"/>
  <c r="H35" i="2"/>
  <c r="H34" i="2"/>
  <c r="H33" i="2"/>
  <c r="H32" i="2"/>
  <c r="I31" i="2"/>
  <c r="H31" i="2"/>
  <c r="H30" i="2"/>
  <c r="H29" i="2"/>
  <c r="H28" i="2"/>
  <c r="I25" i="2"/>
  <c r="H22" i="2"/>
  <c r="I22" i="2" s="1"/>
  <c r="H19" i="2"/>
  <c r="I19" i="2" s="1"/>
  <c r="I10" i="2"/>
  <c r="I28" i="2" l="1"/>
  <c r="I70" i="2"/>
  <c r="I108" i="2"/>
  <c r="I124" i="2" s="1"/>
  <c r="I112" i="2"/>
  <c r="I98" i="2"/>
  <c r="I88" i="2"/>
  <c r="I64" i="2"/>
  <c r="I124" i="1"/>
  <c r="H105" i="1"/>
  <c r="I105" i="1" s="1"/>
  <c r="I46" i="1"/>
  <c r="I64" i="1" s="1"/>
  <c r="I126" i="2" l="1"/>
  <c r="I126" i="1"/>
  <c r="I107" i="1"/>
  <c r="I104" i="1"/>
  <c r="H97" i="1"/>
  <c r="I97" i="1" s="1"/>
  <c r="H96" i="1"/>
  <c r="I96" i="1" s="1"/>
  <c r="I95" i="1"/>
  <c r="H95" i="1"/>
  <c r="H94" i="1"/>
  <c r="I94" i="1" s="1"/>
  <c r="H93" i="1"/>
  <c r="I93" i="1" s="1"/>
  <c r="I92" i="1"/>
  <c r="H87" i="1"/>
  <c r="H86" i="1"/>
  <c r="I85" i="1"/>
  <c r="H85" i="1"/>
  <c r="H84" i="1"/>
  <c r="I84" i="1" s="1"/>
  <c r="H80" i="1"/>
  <c r="I80" i="1" s="1"/>
  <c r="H73" i="1"/>
  <c r="H72" i="1"/>
  <c r="I52" i="1"/>
  <c r="H49" i="1"/>
  <c r="H45" i="1"/>
  <c r="H42" i="1"/>
  <c r="H41" i="1"/>
  <c r="H44" i="1"/>
  <c r="H43" i="1"/>
  <c r="H39" i="1"/>
  <c r="H38" i="1"/>
  <c r="H37" i="1"/>
  <c r="H36" i="1"/>
  <c r="H31" i="1"/>
  <c r="H29" i="1"/>
  <c r="H30" i="1"/>
  <c r="H25" i="1"/>
  <c r="I25" i="1" s="1"/>
  <c r="H22" i="1"/>
  <c r="I22" i="1" s="1"/>
  <c r="H19" i="1"/>
  <c r="H11" i="1"/>
  <c r="H12" i="1"/>
  <c r="H13" i="1"/>
  <c r="H14" i="1"/>
  <c r="H15" i="1"/>
  <c r="H16" i="1"/>
  <c r="H17" i="1"/>
  <c r="I98" i="1" l="1"/>
  <c r="I86" i="1"/>
  <c r="I41" i="1"/>
  <c r="H114" i="1"/>
  <c r="I111" i="1"/>
  <c r="H111" i="1"/>
  <c r="H123" i="1" l="1"/>
  <c r="H122" i="1"/>
  <c r="H121" i="1"/>
  <c r="H119" i="1"/>
  <c r="H118" i="1"/>
  <c r="H117" i="1"/>
  <c r="H116" i="1"/>
  <c r="H115" i="1"/>
  <c r="H113" i="1"/>
  <c r="H112" i="1"/>
  <c r="H110" i="1"/>
  <c r="H109" i="1"/>
  <c r="H108" i="1"/>
  <c r="H107" i="1"/>
  <c r="H106" i="1"/>
  <c r="I106" i="1" s="1"/>
  <c r="H103" i="1"/>
  <c r="I103" i="1" s="1"/>
  <c r="H102" i="1"/>
  <c r="I102" i="1" s="1"/>
  <c r="H92" i="1"/>
  <c r="I83" i="1"/>
  <c r="H83" i="1"/>
  <c r="H82" i="1"/>
  <c r="I82" i="1" s="1"/>
  <c r="H81" i="1"/>
  <c r="I81" i="1" s="1"/>
  <c r="H79" i="1"/>
  <c r="I79" i="1" s="1"/>
  <c r="H78" i="1"/>
  <c r="I78" i="1" s="1"/>
  <c r="H74" i="1"/>
  <c r="H71" i="1"/>
  <c r="H70" i="1"/>
  <c r="H68" i="1"/>
  <c r="I68" i="1" s="1"/>
  <c r="H53" i="1"/>
  <c r="H52" i="1"/>
  <c r="H40" i="1"/>
  <c r="H35" i="1"/>
  <c r="H34" i="1"/>
  <c r="H33" i="1"/>
  <c r="H32" i="1"/>
  <c r="H28" i="1"/>
  <c r="I28" i="1" s="1"/>
  <c r="H10" i="1"/>
  <c r="H18" i="1"/>
  <c r="I70" i="1" l="1"/>
  <c r="I34" i="1"/>
  <c r="I116" i="1"/>
  <c r="I10" i="1"/>
  <c r="I112" i="1"/>
  <c r="I120" i="1"/>
  <c r="I108" i="1"/>
  <c r="I74" i="1"/>
  <c r="I62" i="1"/>
  <c r="I58" i="1"/>
  <c r="I53" i="1"/>
  <c r="I49" i="1"/>
  <c r="I19" i="1"/>
  <c r="I31" i="1"/>
  <c r="I88" i="1" l="1"/>
</calcChain>
</file>

<file path=xl/sharedStrings.xml><?xml version="1.0" encoding="utf-8"?>
<sst xmlns="http://schemas.openxmlformats.org/spreadsheetml/2006/main" count="461" uniqueCount="115">
  <si>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</si>
  <si>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</si>
  <si>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</si>
  <si>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</si>
  <si>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</si>
  <si>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</si>
  <si>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</si>
  <si>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</si>
  <si>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кубок</t>
  </si>
  <si>
    <t>медаль</t>
  </si>
  <si>
    <t>мяч футбольный</t>
  </si>
  <si>
    <t>сладкие призы</t>
  </si>
  <si>
    <t>бадминтон</t>
  </si>
  <si>
    <t>скакалка</t>
  </si>
  <si>
    <t>Итого лимит финансирования на первый квартал</t>
  </si>
  <si>
    <t>Первый квартал (январь – март) 2020 года</t>
  </si>
  <si>
    <t>Второй квартал (апрель – июнь) 2020 года</t>
  </si>
  <si>
    <t>мероприятие</t>
  </si>
  <si>
    <t>Итого лимит финансирования на второй квартал</t>
  </si>
  <si>
    <t>Третий квартал (июль - сентябрь) 2020 года</t>
  </si>
  <si>
    <t>Лимит финансирования на  2020 года (в рублях)</t>
  </si>
  <si>
    <t>Итого лимит финансирования на третий квартал</t>
  </si>
  <si>
    <t>Четвертый квартал (октябрь - декабрь) 2020 года</t>
  </si>
  <si>
    <t>Итого лимит финансирования на четвертый квартал</t>
  </si>
  <si>
    <t>Общий объем финансирования на 2020 год</t>
  </si>
  <si>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2020 году
</t>
  </si>
  <si>
    <t>Покупка сувенирной продукции для мероприятий по досугу на 2020 год</t>
  </si>
  <si>
    <t>Ручка</t>
  </si>
  <si>
    <t>Флешка</t>
  </si>
  <si>
    <t>Кружка</t>
  </si>
  <si>
    <t>Футболка</t>
  </si>
  <si>
    <t>Дождевик</t>
  </si>
  <si>
    <t>Браслет</t>
  </si>
  <si>
    <t>Грамота</t>
  </si>
  <si>
    <t>Благодарность</t>
  </si>
  <si>
    <t>магнит</t>
  </si>
  <si>
    <t xml:space="preserve">Организация научно-познавательных лекций «Фантазиум» для учащихся 1-4 классов школ округа Автово </t>
  </si>
  <si>
    <t>Заключение договора с юр.лицом на проведение лекций</t>
  </si>
  <si>
    <t>лекция</t>
  </si>
  <si>
    <t>Организация посещения кинотеатра жителями МО Автово</t>
  </si>
  <si>
    <t>Приобретение билетов</t>
  </si>
  <si>
    <t xml:space="preserve">Организация заливки и уборки катка </t>
  </si>
  <si>
    <t>Заключение договора возмездного оказания услуг с физ.</t>
  </si>
  <si>
    <t>договор</t>
  </si>
  <si>
    <t>Организация народного гуляния «Масленица» для жителей МО Автово</t>
  </si>
  <si>
    <t>Праздничное гуляние на Комсомольской площади с угощениями блинами, чаем, с участием артистов, аниматоров и  пр</t>
  </si>
  <si>
    <t>договор на изг-ление блинов</t>
  </si>
  <si>
    <t>договор на услуги по охране мероприятия</t>
  </si>
  <si>
    <t>Лыжный поход к ДОТу А.Ф.Типанова, посвященный Дню полного освобождения Ленинграда от фашистской блокады:
- организация питания участников похода;
- организация проезда участников похода к ДОТу и обратно;
- приобретение цветочной продукции</t>
  </si>
  <si>
    <t>проезд</t>
  </si>
  <si>
    <t>цветы</t>
  </si>
  <si>
    <t xml:space="preserve">продукты  </t>
  </si>
  <si>
    <t>Военизированные игры «Честь имею!» для жителей МО Автово</t>
  </si>
  <si>
    <t>Проведение военизированных игр «Честь имею» для подростков МО МО Автово
спортзал шк. №501 
спортзал шк.  №397</t>
  </si>
  <si>
    <t xml:space="preserve"> обруч гимнаст.</t>
  </si>
  <si>
    <t>сладкие призы,</t>
  </si>
  <si>
    <t>мяч волебольный</t>
  </si>
  <si>
    <t>мяч баскктбольный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</si>
  <si>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</si>
  <si>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</si>
  <si>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Организация посещения спектакля жителями МО Автово</t>
  </si>
  <si>
    <t>Приобретение билетов в театр Санкт-Петербурга</t>
  </si>
  <si>
    <t>Конкурс рисунков, посвященный 75-летию Победы в Великой Отечественной Войне (школы МО Автово) среди жителей МО Автово</t>
  </si>
  <si>
    <t>Проведение конкурса рисунков среди жителей МО Автово и награждение победителей.</t>
  </si>
  <si>
    <t>Конкурс сочинений, посвященный 75-летию Победы в Великой Отечественной Войне (школы МО Автово)</t>
  </si>
  <si>
    <t>Проведение конкурса сочинений среди жителей МО Автово и награждение победителей</t>
  </si>
  <si>
    <t>Организация посещения Аквапарка жителями МО Автово
1. Семейный абонемент
2. Разовый абонемент 
3. Студенческий абонемент</t>
  </si>
  <si>
    <t>Приобретение сертификатов</t>
  </si>
  <si>
    <t>семейный на (3 чел)</t>
  </si>
  <si>
    <t>вечерний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</si>
  <si>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</si>
  <si>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</si>
  <si>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ракетка для тенниса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</si>
  <si>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</si>
  <si>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</si>
  <si>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Поход по маршруту «Сестрорецкий рубеж»:</t>
  </si>
  <si>
    <t xml:space="preserve">Заключение договора </t>
  </si>
  <si>
    <t>мероприятие (экскурсонное обслуживание, игровая часть, питание)</t>
  </si>
  <si>
    <t xml:space="preserve">Поход к воинским захоронениям «Вахта памяти» 
</t>
  </si>
  <si>
    <t>Заключение договора на проведение похода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</si>
  <si>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</si>
  <si>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</si>
  <si>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</si>
  <si>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Организация военно-спортивной игры «День воинской славы» для жителей МО Автово</t>
  </si>
  <si>
    <t>Заключение договора на проведение игры на стадионе школы №480 для подростков МО Автово</t>
  </si>
  <si>
    <t>Организация соревнований по лазертагу среди жителей муниципального образования Автово</t>
  </si>
  <si>
    <t>Заключение договора на проведение соревнований по лазертагу в для детей МО Автово</t>
  </si>
  <si>
    <t>Организация посещения театра жителями МО Автово</t>
  </si>
  <si>
    <t>Приобретение билетов в театры Санкт-Петербурга</t>
  </si>
  <si>
    <t>Организация посещения интерактивного музея «ЛабиринтУм» жителями МО Автово</t>
  </si>
  <si>
    <t>Конкурс декоративно-прикладного искусства «Подарок ветерану», посвященный 75-летию Победы в Великой Отечественной Войне среди жителей МО Автово</t>
  </si>
  <si>
    <t xml:space="preserve">Проведение конкурса среди детей и подростков, проживающих в муниципальном образовании Автово
ПМК Алые паруса
ПМК Юный корабел
 </t>
  </si>
  <si>
    <t>настольно-печатные игры</t>
  </si>
  <si>
    <t>Организация экскурсий «Флора и фауна Ленинградской области» для жителей МО Автово</t>
  </si>
  <si>
    <t>Организация пешеходных экскурсий по Автово для жителей МО Автово</t>
  </si>
  <si>
    <t>Организация и проведение мероприятия «Военно-спортивный слет» для жителей МО Автово</t>
  </si>
  <si>
    <t>Организация посещения боулинга жителями МО Автово</t>
  </si>
  <si>
    <t>Организация соревнований по пейнтболу среди жителей МО Автово</t>
  </si>
  <si>
    <t>Заключение договора на проведение соревнований по пейнтболу среди подростков, проживающих в МО Автово</t>
  </si>
  <si>
    <t>Организация и проведение лыжного похода к ДОТу А.Ф.Типанова с обеспечением питания участников похода, оплаты проезда, покупкой цветов для возложения к мемориалу и проведение чаепития участников похода с ветеранами ВОВ.</t>
  </si>
  <si>
    <t xml:space="preserve">Организация посещения новогоднего концерта жителями МО </t>
  </si>
  <si>
    <t>Организация посещения Батутного клуба жителями МО Автово</t>
  </si>
  <si>
    <t>Заключение договора на посещение батутного клуба подростками МО Автово</t>
  </si>
  <si>
    <t>чел</t>
  </si>
  <si>
    <t>Организация посещения театра жителями МОАвтово</t>
  </si>
  <si>
    <t>Организация посещения 
Музея железных дорог России жителями МО Автово</t>
  </si>
  <si>
    <t>Приложение к постановлению местной администрации
МО МО Автово от 18  декабря 2019 года № __-п
Глава местной администрации МО МО Автово
_______________________ А.В. Кесаев</t>
  </si>
  <si>
    <t>Организация посещения веревочного парка "Высотный Город" жителями МО Автово</t>
  </si>
  <si>
    <t>Организация посещения детского развлекательного комплекса Joki Joya жителями МО Автово</t>
  </si>
  <si>
    <t>Общий объем финансирования на 2020 год – 3 320 000 рублей</t>
  </si>
  <si>
    <t>Общий объем финансирования на 2020 год – 2 341 300 рублей</t>
  </si>
  <si>
    <t xml:space="preserve">Покупка сувенирной продукции для мероприятий по досугу </t>
  </si>
  <si>
    <t>Ручка шариковая</t>
  </si>
  <si>
    <t>Значок</t>
  </si>
  <si>
    <t>Приложение к постановлению местной администрации
МО МО Автово от 18  декабря 2019 года № 57-п (в редакции изменений, внесенных постановлением местной администрации МО Автово от 20.11.2020 № 54-п, от 27.11.2020 № 55-п)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</si>
</sst>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7" fillId="0" borderId="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2" xfId="0" applyFont="1" applyBorder="1" applyAlignment="1">
      <alignment wrapText="1" shrinkToFit="1"/>
    </xf>
    <xf numFmtId="0" fontId="5" fillId="0" borderId="6" xfId="0" applyFont="1" applyBorder="1" applyAlignment="1">
      <alignment wrapText="1" shrinkToFit="1"/>
    </xf>
    <xf numFmtId="0" fontId="5" fillId="0" borderId="3" xfId="0" applyFont="1" applyBorder="1" applyAlignment="1">
      <alignment wrapText="1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 shrinkToFit="1"/>
    </xf>
    <xf numFmtId="0" fontId="5" fillId="0" borderId="9" xfId="0" applyFont="1" applyBorder="1" applyAlignment="1">
      <alignment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4" fontId="2" fillId="0" borderId="1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wrapText="1" shrinkToFit="1"/>
    </xf>
    <xf numFmtId="4" fontId="1" fillId="0" borderId="0" xfId="0" applyNumberFormat="1" applyFont="1"/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10" fillId="0" borderId="0" xfId="0" applyNumberFormat="1" applyFont="1"/>
    <xf numFmtId="4" fontId="2" fillId="0" borderId="13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wrapText="1" shrinkToFit="1"/>
    </xf>
    <xf numFmtId="0" fontId="3" fillId="0" borderId="36" xfId="0" applyFont="1" applyBorder="1" applyAlignment="1">
      <alignment horizontal="center" vertical="center" wrapText="1" shrinkToFit="1"/>
    </xf>
    <xf numFmtId="4" fontId="2" fillId="0" borderId="38" xfId="0" applyNumberFormat="1" applyFont="1" applyBorder="1" applyAlignment="1">
      <alignment vertical="center" wrapText="1" shrinkToFit="1"/>
    </xf>
    <xf numFmtId="4" fontId="2" fillId="0" borderId="37" xfId="0" applyNumberFormat="1" applyFont="1" applyBorder="1" applyAlignment="1">
      <alignment vertical="center" wrapText="1" shrinkToFit="1"/>
    </xf>
    <xf numFmtId="4" fontId="2" fillId="0" borderId="39" xfId="0" applyNumberFormat="1" applyFont="1" applyBorder="1" applyAlignment="1">
      <alignment vertical="center" wrapText="1" shrinkToFit="1"/>
    </xf>
    <xf numFmtId="0" fontId="4" fillId="0" borderId="32" xfId="0" applyFont="1" applyBorder="1" applyAlignment="1">
      <alignment vertical="center" wrapText="1" shrinkToFit="1"/>
    </xf>
    <xf numFmtId="0" fontId="5" fillId="0" borderId="18" xfId="0" applyFont="1" applyBorder="1" applyAlignment="1">
      <alignment wrapText="1" shrinkToFi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 shrinkToFit="1"/>
    </xf>
    <xf numFmtId="0" fontId="3" fillId="0" borderId="35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 shrinkToFi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18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35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5" fillId="0" borderId="12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 shrinkToFit="1"/>
    </xf>
    <xf numFmtId="0" fontId="4" fillId="0" borderId="19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3" fillId="0" borderId="18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/>
    <xf numFmtId="0" fontId="5" fillId="0" borderId="1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 shrinkToFit="1"/>
    </xf>
    <xf numFmtId="0" fontId="0" fillId="0" borderId="29" xfId="0" applyBorder="1"/>
    <xf numFmtId="4" fontId="1" fillId="0" borderId="15" xfId="0" applyNumberFormat="1" applyFont="1" applyBorder="1"/>
    <xf numFmtId="0" fontId="2" fillId="0" borderId="49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" fontId="2" fillId="0" borderId="44" xfId="0" applyNumberFormat="1" applyFont="1" applyBorder="1" applyAlignment="1">
      <alignment vertical="center" wrapText="1" shrinkToFit="1"/>
    </xf>
    <xf numFmtId="0" fontId="2" fillId="0" borderId="45" xfId="0" applyFont="1" applyBorder="1" applyAlignment="1">
      <alignment vertical="center" wrapText="1" shrinkToFit="1"/>
    </xf>
    <xf numFmtId="0" fontId="2" fillId="0" borderId="46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7" fillId="0" borderId="0" xfId="0" applyFont="1" applyBorder="1" applyAlignment="1">
      <alignment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 wrapText="1" shrinkToFi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47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4" xfId="0" applyNumberFormat="1" applyFont="1" applyBorder="1" applyAlignment="1">
      <alignment vertical="center" wrapText="1" shrinkToFit="1"/>
    </xf>
    <xf numFmtId="0" fontId="4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4" fillId="0" borderId="28" xfId="0" applyFont="1" applyBorder="1" applyAlignment="1">
      <alignment vertical="center" wrapText="1" shrinkToFit="1"/>
    </xf>
    <xf numFmtId="0" fontId="3" fillId="0" borderId="14" xfId="0" applyFont="1" applyBorder="1" applyAlignment="1">
      <alignment wrapText="1"/>
    </xf>
    <xf numFmtId="0" fontId="4" fillId="0" borderId="30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shrinkToFit="1"/>
    </xf>
    <xf numFmtId="0" fontId="0" fillId="2" borderId="0" xfId="0" applyFill="1" applyAlignment="1">
      <alignment vertical="center" wrapText="1"/>
    </xf>
    <xf numFmtId="0" fontId="3" fillId="0" borderId="28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4" xfId="0" applyFont="1" applyBorder="1" applyAlignment="1">
      <alignment wrapText="1" shrinkToFit="1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B1:I126"/>
  <sheetViews>
    <sheetView zoomScaleNormal="100" workbookViewId="0">
      <selection activeCell="D138" sqref="D138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90.75" customHeight="1" x14ac:dyDescent="0.25">
      <c r="E1" s="264" t="s">
        <v>106</v>
      </c>
      <c r="F1" s="264"/>
      <c r="G1" s="265"/>
      <c r="H1" s="265"/>
      <c r="I1" s="265"/>
    </row>
    <row r="3" spans="2:9" ht="48" customHeight="1" x14ac:dyDescent="0.3">
      <c r="C3" s="266" t="s">
        <v>25</v>
      </c>
      <c r="D3" s="266"/>
      <c r="E3" s="266"/>
      <c r="F3" s="266"/>
      <c r="G3" s="267"/>
      <c r="H3" s="267"/>
      <c r="I3" s="267"/>
    </row>
    <row r="5" spans="2:9" ht="17.25" x14ac:dyDescent="0.3">
      <c r="C5" s="266" t="s">
        <v>109</v>
      </c>
      <c r="D5" s="266"/>
      <c r="E5" s="266"/>
      <c r="F5" s="266"/>
      <c r="G5" s="267"/>
      <c r="H5" s="267"/>
      <c r="I5" s="267"/>
    </row>
    <row r="6" spans="2:9" ht="15.75" x14ac:dyDescent="0.25">
      <c r="C6" s="4"/>
      <c r="D6" s="4"/>
      <c r="E6" s="4"/>
      <c r="F6" s="4"/>
    </row>
    <row r="7" spans="2:9" x14ac:dyDescent="0.25">
      <c r="C7" s="268" t="s">
        <v>15</v>
      </c>
      <c r="D7" s="269"/>
      <c r="E7" s="269"/>
      <c r="F7" s="269"/>
      <c r="G7" s="269"/>
      <c r="H7" s="269"/>
    </row>
    <row r="8" spans="2:9" ht="15.75" thickBot="1" x14ac:dyDescent="0.3"/>
    <row r="9" spans="2:9" ht="48.75" thickBot="1" x14ac:dyDescent="0.3">
      <c r="B9" s="47" t="s">
        <v>1</v>
      </c>
      <c r="C9" s="1" t="s">
        <v>0</v>
      </c>
      <c r="D9" s="2" t="s">
        <v>7</v>
      </c>
      <c r="E9" s="3" t="s">
        <v>2</v>
      </c>
      <c r="F9" s="106" t="s">
        <v>3</v>
      </c>
      <c r="G9" s="107" t="s">
        <v>4</v>
      </c>
      <c r="H9" s="108" t="s">
        <v>5</v>
      </c>
      <c r="I9" s="25" t="s">
        <v>20</v>
      </c>
    </row>
    <row r="10" spans="2:9" x14ac:dyDescent="0.25">
      <c r="B10" s="205">
        <v>1</v>
      </c>
      <c r="C10" s="202" t="s">
        <v>26</v>
      </c>
      <c r="D10" s="66" t="s">
        <v>27</v>
      </c>
      <c r="E10" s="208" t="s">
        <v>6</v>
      </c>
      <c r="F10" s="113">
        <v>3000</v>
      </c>
      <c r="G10" s="69">
        <v>30</v>
      </c>
      <c r="H10" s="109">
        <f>F10*G10</f>
        <v>90000</v>
      </c>
      <c r="I10" s="187">
        <f>H10+H11+H12+H13+H14+H15+H16+H17+H18</f>
        <v>500000</v>
      </c>
    </row>
    <row r="11" spans="2:9" x14ac:dyDescent="0.25">
      <c r="B11" s="206"/>
      <c r="C11" s="203"/>
      <c r="D11" s="66" t="s">
        <v>28</v>
      </c>
      <c r="E11" s="209"/>
      <c r="F11" s="114">
        <v>100</v>
      </c>
      <c r="G11" s="70">
        <v>600</v>
      </c>
      <c r="H11" s="110">
        <f t="shared" ref="H11:H17" si="0">F11*G11</f>
        <v>60000</v>
      </c>
      <c r="I11" s="188"/>
    </row>
    <row r="12" spans="2:9" x14ac:dyDescent="0.25">
      <c r="B12" s="207"/>
      <c r="C12" s="204"/>
      <c r="D12" s="66" t="s">
        <v>29</v>
      </c>
      <c r="E12" s="210"/>
      <c r="F12" s="114">
        <v>200</v>
      </c>
      <c r="G12" s="70">
        <v>200</v>
      </c>
      <c r="H12" s="110">
        <f t="shared" si="0"/>
        <v>40000</v>
      </c>
      <c r="I12" s="189"/>
    </row>
    <row r="13" spans="2:9" x14ac:dyDescent="0.25">
      <c r="B13" s="207"/>
      <c r="C13" s="204"/>
      <c r="D13" s="66" t="s">
        <v>30</v>
      </c>
      <c r="E13" s="210"/>
      <c r="F13" s="114">
        <v>500</v>
      </c>
      <c r="G13" s="70">
        <v>280</v>
      </c>
      <c r="H13" s="110">
        <f t="shared" si="0"/>
        <v>140000</v>
      </c>
      <c r="I13" s="189"/>
    </row>
    <row r="14" spans="2:9" x14ac:dyDescent="0.25">
      <c r="B14" s="207"/>
      <c r="C14" s="204"/>
      <c r="D14" s="66" t="s">
        <v>31</v>
      </c>
      <c r="E14" s="210"/>
      <c r="F14" s="114">
        <v>300</v>
      </c>
      <c r="G14" s="70">
        <v>300</v>
      </c>
      <c r="H14" s="110">
        <f t="shared" si="0"/>
        <v>90000</v>
      </c>
      <c r="I14" s="189"/>
    </row>
    <row r="15" spans="2:9" x14ac:dyDescent="0.25">
      <c r="B15" s="207"/>
      <c r="C15" s="204"/>
      <c r="D15" s="66" t="s">
        <v>32</v>
      </c>
      <c r="E15" s="210"/>
      <c r="F15" s="114">
        <v>500</v>
      </c>
      <c r="G15" s="70">
        <v>55</v>
      </c>
      <c r="H15" s="110">
        <f t="shared" si="0"/>
        <v>27500</v>
      </c>
      <c r="I15" s="189"/>
    </row>
    <row r="16" spans="2:9" x14ac:dyDescent="0.25">
      <c r="B16" s="207"/>
      <c r="C16" s="204"/>
      <c r="D16" s="66" t="s">
        <v>33</v>
      </c>
      <c r="E16" s="210"/>
      <c r="F16" s="114">
        <v>700</v>
      </c>
      <c r="G16" s="70">
        <v>15</v>
      </c>
      <c r="H16" s="110">
        <f t="shared" si="0"/>
        <v>10500</v>
      </c>
      <c r="I16" s="189"/>
    </row>
    <row r="17" spans="2:9" x14ac:dyDescent="0.25">
      <c r="B17" s="207"/>
      <c r="C17" s="204"/>
      <c r="D17" s="66" t="s">
        <v>34</v>
      </c>
      <c r="E17" s="210"/>
      <c r="F17" s="114">
        <v>300</v>
      </c>
      <c r="G17" s="70">
        <v>15</v>
      </c>
      <c r="H17" s="110">
        <f t="shared" si="0"/>
        <v>4500</v>
      </c>
      <c r="I17" s="189"/>
    </row>
    <row r="18" spans="2:9" ht="15.75" thickBot="1" x14ac:dyDescent="0.3">
      <c r="B18" s="207"/>
      <c r="C18" s="204"/>
      <c r="D18" s="67" t="s">
        <v>35</v>
      </c>
      <c r="E18" s="210"/>
      <c r="F18" s="115">
        <v>500</v>
      </c>
      <c r="G18" s="71">
        <v>75</v>
      </c>
      <c r="H18" s="111">
        <f t="shared" ref="H18:H33" si="1">F18*G18</f>
        <v>37500</v>
      </c>
      <c r="I18" s="189"/>
    </row>
    <row r="19" spans="2:9" x14ac:dyDescent="0.25">
      <c r="B19" s="190">
        <v>2</v>
      </c>
      <c r="C19" s="193" t="s">
        <v>36</v>
      </c>
      <c r="D19" s="199" t="s">
        <v>37</v>
      </c>
      <c r="E19" s="291" t="s">
        <v>38</v>
      </c>
      <c r="F19" s="256">
        <v>10</v>
      </c>
      <c r="G19" s="256">
        <v>6000</v>
      </c>
      <c r="H19" s="259">
        <f>F19*G19</f>
        <v>60000</v>
      </c>
      <c r="I19" s="196">
        <f>H19+H20+H21</f>
        <v>60000</v>
      </c>
    </row>
    <row r="20" spans="2:9" x14ac:dyDescent="0.25">
      <c r="B20" s="191"/>
      <c r="C20" s="194"/>
      <c r="D20" s="200"/>
      <c r="E20" s="292"/>
      <c r="F20" s="256"/>
      <c r="G20" s="256"/>
      <c r="H20" s="259"/>
      <c r="I20" s="197"/>
    </row>
    <row r="21" spans="2:9" ht="27" customHeight="1" thickBot="1" x14ac:dyDescent="0.3">
      <c r="B21" s="192"/>
      <c r="C21" s="195"/>
      <c r="D21" s="201"/>
      <c r="E21" s="293"/>
      <c r="F21" s="257"/>
      <c r="G21" s="257"/>
      <c r="H21" s="260"/>
      <c r="I21" s="198"/>
    </row>
    <row r="22" spans="2:9" x14ac:dyDescent="0.25">
      <c r="B22" s="190">
        <v>3</v>
      </c>
      <c r="C22" s="193" t="s">
        <v>39</v>
      </c>
      <c r="D22" s="199" t="s">
        <v>40</v>
      </c>
      <c r="E22" s="291" t="s">
        <v>6</v>
      </c>
      <c r="F22" s="255">
        <v>400</v>
      </c>
      <c r="G22" s="255">
        <v>250</v>
      </c>
      <c r="H22" s="258">
        <f>F22*G22</f>
        <v>100000</v>
      </c>
      <c r="I22" s="196">
        <f>H22+H23+H24</f>
        <v>100000</v>
      </c>
    </row>
    <row r="23" spans="2:9" x14ac:dyDescent="0.25">
      <c r="B23" s="191"/>
      <c r="C23" s="194"/>
      <c r="D23" s="200"/>
      <c r="E23" s="292"/>
      <c r="F23" s="256"/>
      <c r="G23" s="256"/>
      <c r="H23" s="259"/>
      <c r="I23" s="197"/>
    </row>
    <row r="24" spans="2:9" ht="27" customHeight="1" thickBot="1" x14ac:dyDescent="0.3">
      <c r="B24" s="192"/>
      <c r="C24" s="195"/>
      <c r="D24" s="201"/>
      <c r="E24" s="293"/>
      <c r="F24" s="257"/>
      <c r="G24" s="257"/>
      <c r="H24" s="260"/>
      <c r="I24" s="198"/>
    </row>
    <row r="25" spans="2:9" x14ac:dyDescent="0.25">
      <c r="B25" s="190">
        <v>4</v>
      </c>
      <c r="C25" s="193" t="s">
        <v>41</v>
      </c>
      <c r="D25" s="199" t="s">
        <v>42</v>
      </c>
      <c r="E25" s="291" t="s">
        <v>43</v>
      </c>
      <c r="F25" s="255">
        <v>1</v>
      </c>
      <c r="G25" s="255">
        <v>85000</v>
      </c>
      <c r="H25" s="258">
        <f>F25*G25</f>
        <v>85000</v>
      </c>
      <c r="I25" s="196">
        <f>H25+H26+H27</f>
        <v>85000</v>
      </c>
    </row>
    <row r="26" spans="2:9" x14ac:dyDescent="0.25">
      <c r="B26" s="191"/>
      <c r="C26" s="194"/>
      <c r="D26" s="200"/>
      <c r="E26" s="292"/>
      <c r="F26" s="256"/>
      <c r="G26" s="256"/>
      <c r="H26" s="259"/>
      <c r="I26" s="197"/>
    </row>
    <row r="27" spans="2:9" ht="27" customHeight="1" thickBot="1" x14ac:dyDescent="0.3">
      <c r="B27" s="192"/>
      <c r="C27" s="195"/>
      <c r="D27" s="201"/>
      <c r="E27" s="293"/>
      <c r="F27" s="257"/>
      <c r="G27" s="257"/>
      <c r="H27" s="260"/>
      <c r="I27" s="198"/>
    </row>
    <row r="28" spans="2:9" ht="24.75" thickBot="1" x14ac:dyDescent="0.3">
      <c r="B28" s="227">
        <v>5</v>
      </c>
      <c r="C28" s="215" t="s">
        <v>44</v>
      </c>
      <c r="D28" s="199" t="s">
        <v>45</v>
      </c>
      <c r="E28" s="26" t="s">
        <v>17</v>
      </c>
      <c r="F28" s="13">
        <v>1</v>
      </c>
      <c r="G28" s="11">
        <v>200000</v>
      </c>
      <c r="H28" s="103">
        <f t="shared" si="1"/>
        <v>200000</v>
      </c>
      <c r="I28" s="196">
        <f>H28+H29+H30</f>
        <v>285000</v>
      </c>
    </row>
    <row r="29" spans="2:9" ht="72.75" thickBot="1" x14ac:dyDescent="0.3">
      <c r="B29" s="228"/>
      <c r="C29" s="226"/>
      <c r="D29" s="229"/>
      <c r="E29" s="30" t="s">
        <v>47</v>
      </c>
      <c r="F29" s="72">
        <v>1</v>
      </c>
      <c r="G29" s="105">
        <v>15000</v>
      </c>
      <c r="H29" s="103">
        <f t="shared" si="1"/>
        <v>15000</v>
      </c>
      <c r="I29" s="230"/>
    </row>
    <row r="30" spans="2:9" ht="48.75" thickBot="1" x14ac:dyDescent="0.3">
      <c r="B30" s="228"/>
      <c r="C30" s="226"/>
      <c r="D30" s="229"/>
      <c r="E30" s="30" t="s">
        <v>46</v>
      </c>
      <c r="F30" s="72">
        <v>1</v>
      </c>
      <c r="G30" s="105">
        <v>70000</v>
      </c>
      <c r="H30" s="103">
        <f t="shared" si="1"/>
        <v>70000</v>
      </c>
      <c r="I30" s="230"/>
    </row>
    <row r="31" spans="2:9" x14ac:dyDescent="0.25">
      <c r="B31" s="190">
        <v>6</v>
      </c>
      <c r="C31" s="215" t="s">
        <v>48</v>
      </c>
      <c r="D31" s="219" t="s">
        <v>99</v>
      </c>
      <c r="E31" s="26" t="s">
        <v>49</v>
      </c>
      <c r="F31" s="18">
        <v>20</v>
      </c>
      <c r="G31" s="18">
        <v>90</v>
      </c>
      <c r="H31" s="76">
        <f>F31*G31</f>
        <v>1800</v>
      </c>
      <c r="I31" s="196">
        <f>H31+H32+H33</f>
        <v>12000</v>
      </c>
    </row>
    <row r="32" spans="2:9" x14ac:dyDescent="0.25">
      <c r="B32" s="212"/>
      <c r="C32" s="216"/>
      <c r="D32" s="220"/>
      <c r="E32" s="27" t="s">
        <v>50</v>
      </c>
      <c r="F32" s="5">
        <v>24</v>
      </c>
      <c r="G32" s="5">
        <v>50</v>
      </c>
      <c r="H32" s="77">
        <f t="shared" si="1"/>
        <v>1200</v>
      </c>
      <c r="I32" s="223"/>
    </row>
    <row r="33" spans="2:9" ht="129" customHeight="1" thickBot="1" x14ac:dyDescent="0.3">
      <c r="B33" s="214"/>
      <c r="C33" s="218"/>
      <c r="D33" s="222"/>
      <c r="E33" s="29" t="s">
        <v>51</v>
      </c>
      <c r="F33" s="8">
        <v>1</v>
      </c>
      <c r="G33" s="8">
        <v>9000</v>
      </c>
      <c r="H33" s="73">
        <f t="shared" si="1"/>
        <v>9000</v>
      </c>
      <c r="I33" s="225"/>
    </row>
    <row r="34" spans="2:9" ht="24" x14ac:dyDescent="0.25">
      <c r="B34" s="190">
        <v>7</v>
      </c>
      <c r="C34" s="215" t="s">
        <v>52</v>
      </c>
      <c r="D34" s="219" t="s">
        <v>53</v>
      </c>
      <c r="E34" s="26" t="s">
        <v>54</v>
      </c>
      <c r="F34" s="18">
        <v>6</v>
      </c>
      <c r="G34" s="18">
        <v>700</v>
      </c>
      <c r="H34" s="76">
        <f t="shared" ref="H34:H42" si="2">F34*G34</f>
        <v>4200</v>
      </c>
      <c r="I34" s="196">
        <f>H34+H35+H40+H36+H37+H38+H39</f>
        <v>20000</v>
      </c>
    </row>
    <row r="35" spans="2:9" x14ac:dyDescent="0.25">
      <c r="B35" s="212"/>
      <c r="C35" s="216"/>
      <c r="D35" s="220"/>
      <c r="E35" s="27" t="s">
        <v>13</v>
      </c>
      <c r="F35" s="5">
        <v>4</v>
      </c>
      <c r="G35" s="5">
        <v>225</v>
      </c>
      <c r="H35" s="77">
        <f t="shared" si="2"/>
        <v>900</v>
      </c>
      <c r="I35" s="223"/>
    </row>
    <row r="36" spans="2:9" ht="24.75" thickBot="1" x14ac:dyDescent="0.3">
      <c r="B36" s="213"/>
      <c r="C36" s="217"/>
      <c r="D36" s="221"/>
      <c r="E36" s="29" t="s">
        <v>55</v>
      </c>
      <c r="F36" s="14">
        <v>6</v>
      </c>
      <c r="G36" s="14">
        <v>1000</v>
      </c>
      <c r="H36" s="104">
        <f t="shared" si="2"/>
        <v>6000</v>
      </c>
      <c r="I36" s="224"/>
    </row>
    <row r="37" spans="2:9" ht="36" x14ac:dyDescent="0.25">
      <c r="B37" s="213"/>
      <c r="C37" s="217"/>
      <c r="D37" s="221"/>
      <c r="E37" s="31" t="s">
        <v>56</v>
      </c>
      <c r="F37" s="14">
        <v>2</v>
      </c>
      <c r="G37" s="14">
        <v>1500</v>
      </c>
      <c r="H37" s="104">
        <f t="shared" si="2"/>
        <v>3000</v>
      </c>
      <c r="I37" s="224"/>
    </row>
    <row r="38" spans="2:9" ht="36" x14ac:dyDescent="0.25">
      <c r="B38" s="213"/>
      <c r="C38" s="217"/>
      <c r="D38" s="221"/>
      <c r="E38" s="31" t="s">
        <v>10</v>
      </c>
      <c r="F38" s="14">
        <v>1</v>
      </c>
      <c r="G38" s="14">
        <v>2500</v>
      </c>
      <c r="H38" s="104">
        <f t="shared" si="2"/>
        <v>2500</v>
      </c>
      <c r="I38" s="224"/>
    </row>
    <row r="39" spans="2:9" ht="36.75" thickBot="1" x14ac:dyDescent="0.3">
      <c r="B39" s="213"/>
      <c r="C39" s="217"/>
      <c r="D39" s="221"/>
      <c r="E39" s="29" t="s">
        <v>57</v>
      </c>
      <c r="F39" s="14">
        <v>1</v>
      </c>
      <c r="G39" s="14">
        <v>2000</v>
      </c>
      <c r="H39" s="104">
        <f t="shared" si="2"/>
        <v>2000</v>
      </c>
      <c r="I39" s="224"/>
    </row>
    <row r="40" spans="2:9" ht="41.25" customHeight="1" thickBot="1" x14ac:dyDescent="0.3">
      <c r="B40" s="214"/>
      <c r="C40" s="218"/>
      <c r="D40" s="222"/>
      <c r="E40" s="29" t="s">
        <v>12</v>
      </c>
      <c r="F40" s="8">
        <v>2</v>
      </c>
      <c r="G40" s="8">
        <v>700</v>
      </c>
      <c r="H40" s="73">
        <f t="shared" si="2"/>
        <v>1400</v>
      </c>
      <c r="I40" s="225"/>
    </row>
    <row r="41" spans="2:9" x14ac:dyDescent="0.25">
      <c r="B41" s="190">
        <v>8</v>
      </c>
      <c r="C41" s="215" t="s">
        <v>58</v>
      </c>
      <c r="D41" s="219" t="s">
        <v>59</v>
      </c>
      <c r="E41" s="26" t="s">
        <v>8</v>
      </c>
      <c r="F41" s="18">
        <v>6</v>
      </c>
      <c r="G41" s="18">
        <v>400</v>
      </c>
      <c r="H41" s="76">
        <f t="shared" si="2"/>
        <v>2400</v>
      </c>
      <c r="I41" s="196">
        <f>H41+H42+H45+H43+H44</f>
        <v>14000</v>
      </c>
    </row>
    <row r="42" spans="2:9" x14ac:dyDescent="0.25">
      <c r="B42" s="212"/>
      <c r="C42" s="216"/>
      <c r="D42" s="220"/>
      <c r="E42" s="27" t="s">
        <v>9</v>
      </c>
      <c r="F42" s="5">
        <v>30</v>
      </c>
      <c r="G42" s="5">
        <v>90</v>
      </c>
      <c r="H42" s="77">
        <f t="shared" si="2"/>
        <v>2700</v>
      </c>
      <c r="I42" s="223"/>
    </row>
    <row r="43" spans="2:9" ht="36" x14ac:dyDescent="0.25">
      <c r="B43" s="213"/>
      <c r="C43" s="217"/>
      <c r="D43" s="221"/>
      <c r="E43" s="31" t="s">
        <v>10</v>
      </c>
      <c r="F43" s="14">
        <v>1</v>
      </c>
      <c r="G43" s="14">
        <v>1250</v>
      </c>
      <c r="H43" s="104">
        <f t="shared" ref="H43:H45" si="3">F43*G43</f>
        <v>1250</v>
      </c>
      <c r="I43" s="224"/>
    </row>
    <row r="44" spans="2:9" ht="36.75" thickBot="1" x14ac:dyDescent="0.3">
      <c r="B44" s="213"/>
      <c r="C44" s="217"/>
      <c r="D44" s="221"/>
      <c r="E44" s="29" t="s">
        <v>56</v>
      </c>
      <c r="F44" s="14">
        <v>1</v>
      </c>
      <c r="G44" s="14">
        <v>1250</v>
      </c>
      <c r="H44" s="104">
        <f t="shared" si="3"/>
        <v>1250</v>
      </c>
      <c r="I44" s="224"/>
    </row>
    <row r="45" spans="2:9" ht="33" customHeight="1" thickBot="1" x14ac:dyDescent="0.3">
      <c r="B45" s="214"/>
      <c r="C45" s="218"/>
      <c r="D45" s="222"/>
      <c r="E45" s="29" t="s">
        <v>55</v>
      </c>
      <c r="F45" s="8">
        <v>64</v>
      </c>
      <c r="G45" s="8">
        <v>100</v>
      </c>
      <c r="H45" s="73">
        <f t="shared" si="3"/>
        <v>6400</v>
      </c>
      <c r="I45" s="225"/>
    </row>
    <row r="46" spans="2:9" x14ac:dyDescent="0.25">
      <c r="B46" s="190">
        <v>9</v>
      </c>
      <c r="C46" s="215" t="s">
        <v>107</v>
      </c>
      <c r="D46" s="219" t="s">
        <v>67</v>
      </c>
      <c r="E46" s="249" t="s">
        <v>6</v>
      </c>
      <c r="F46" s="240">
        <v>58</v>
      </c>
      <c r="G46" s="240">
        <v>690</v>
      </c>
      <c r="H46" s="243">
        <v>40000</v>
      </c>
      <c r="I46" s="196">
        <f>H46+H47+H48</f>
        <v>40000</v>
      </c>
    </row>
    <row r="47" spans="2:9" x14ac:dyDescent="0.25">
      <c r="B47" s="212"/>
      <c r="C47" s="216"/>
      <c r="D47" s="220"/>
      <c r="E47" s="250"/>
      <c r="F47" s="241"/>
      <c r="G47" s="241"/>
      <c r="H47" s="244"/>
      <c r="I47" s="223"/>
    </row>
    <row r="48" spans="2:9" ht="15.75" thickBot="1" x14ac:dyDescent="0.3">
      <c r="B48" s="214"/>
      <c r="C48" s="218"/>
      <c r="D48" s="222"/>
      <c r="E48" s="251"/>
      <c r="F48" s="242"/>
      <c r="G48" s="242"/>
      <c r="H48" s="245"/>
      <c r="I48" s="225"/>
    </row>
    <row r="49" spans="2:9" x14ac:dyDescent="0.25">
      <c r="B49" s="190">
        <v>10</v>
      </c>
      <c r="C49" s="215" t="s">
        <v>60</v>
      </c>
      <c r="D49" s="219" t="s">
        <v>61</v>
      </c>
      <c r="E49" s="249" t="s">
        <v>6</v>
      </c>
      <c r="F49" s="240">
        <v>100</v>
      </c>
      <c r="G49" s="240">
        <v>1000</v>
      </c>
      <c r="H49" s="243">
        <f>F49*G49</f>
        <v>100000</v>
      </c>
      <c r="I49" s="196">
        <f>H49+H50+H51</f>
        <v>100000</v>
      </c>
    </row>
    <row r="50" spans="2:9" x14ac:dyDescent="0.25">
      <c r="B50" s="212"/>
      <c r="C50" s="216"/>
      <c r="D50" s="220"/>
      <c r="E50" s="250"/>
      <c r="F50" s="241"/>
      <c r="G50" s="241"/>
      <c r="H50" s="244"/>
      <c r="I50" s="223"/>
    </row>
    <row r="51" spans="2:9" ht="15.75" thickBot="1" x14ac:dyDescent="0.3">
      <c r="B51" s="214"/>
      <c r="C51" s="218"/>
      <c r="D51" s="222"/>
      <c r="E51" s="251"/>
      <c r="F51" s="242"/>
      <c r="G51" s="242"/>
      <c r="H51" s="245"/>
      <c r="I51" s="225"/>
    </row>
    <row r="52" spans="2:9" ht="64.5" thickBot="1" x14ac:dyDescent="0.3">
      <c r="B52" s="54">
        <v>11</v>
      </c>
      <c r="C52" s="55" t="s">
        <v>62</v>
      </c>
      <c r="D52" s="30" t="s">
        <v>63</v>
      </c>
      <c r="E52" s="29" t="s">
        <v>55</v>
      </c>
      <c r="F52" s="21">
        <v>10</v>
      </c>
      <c r="G52" s="21">
        <v>500</v>
      </c>
      <c r="H52" s="80">
        <f t="shared" ref="H52:H53" si="4">F52*G52</f>
        <v>5000</v>
      </c>
      <c r="I52" s="56">
        <f>F52*G52</f>
        <v>5000</v>
      </c>
    </row>
    <row r="53" spans="2:9" x14ac:dyDescent="0.25">
      <c r="B53" s="190">
        <v>12</v>
      </c>
      <c r="C53" s="215" t="s">
        <v>64</v>
      </c>
      <c r="D53" s="219" t="s">
        <v>65</v>
      </c>
      <c r="E53" s="249" t="s">
        <v>55</v>
      </c>
      <c r="F53" s="240">
        <v>10</v>
      </c>
      <c r="G53" s="240">
        <v>500</v>
      </c>
      <c r="H53" s="243">
        <f t="shared" si="4"/>
        <v>5000</v>
      </c>
      <c r="I53" s="196">
        <f>H53+H54+H55+H56+H57</f>
        <v>5000</v>
      </c>
    </row>
    <row r="54" spans="2:9" x14ac:dyDescent="0.25">
      <c r="B54" s="212"/>
      <c r="C54" s="216"/>
      <c r="D54" s="220"/>
      <c r="E54" s="250"/>
      <c r="F54" s="241"/>
      <c r="G54" s="241"/>
      <c r="H54" s="244"/>
      <c r="I54" s="223"/>
    </row>
    <row r="55" spans="2:9" x14ac:dyDescent="0.25">
      <c r="B55" s="212"/>
      <c r="C55" s="216"/>
      <c r="D55" s="220"/>
      <c r="E55" s="250"/>
      <c r="F55" s="241"/>
      <c r="G55" s="241"/>
      <c r="H55" s="244"/>
      <c r="I55" s="223"/>
    </row>
    <row r="56" spans="2:9" x14ac:dyDescent="0.25">
      <c r="B56" s="236"/>
      <c r="C56" s="234"/>
      <c r="D56" s="232"/>
      <c r="E56" s="250"/>
      <c r="F56" s="241"/>
      <c r="G56" s="241"/>
      <c r="H56" s="244"/>
      <c r="I56" s="238"/>
    </row>
    <row r="57" spans="2:9" ht="15.75" thickBot="1" x14ac:dyDescent="0.3">
      <c r="B57" s="237"/>
      <c r="C57" s="235"/>
      <c r="D57" s="233"/>
      <c r="E57" s="251"/>
      <c r="F57" s="242"/>
      <c r="G57" s="242"/>
      <c r="H57" s="245"/>
      <c r="I57" s="239"/>
    </row>
    <row r="58" spans="2:9" hidden="1" x14ac:dyDescent="0.25">
      <c r="B58" s="281"/>
      <c r="C58" s="226"/>
      <c r="D58" s="284"/>
      <c r="E58" s="30"/>
      <c r="F58" s="21"/>
      <c r="G58" s="22"/>
      <c r="H58" s="23"/>
      <c r="I58" s="230">
        <f>H58+H59+H60+H61</f>
        <v>0</v>
      </c>
    </row>
    <row r="59" spans="2:9" hidden="1" x14ac:dyDescent="0.25">
      <c r="B59" s="212"/>
      <c r="C59" s="216"/>
      <c r="D59" s="285"/>
      <c r="E59" s="27"/>
      <c r="F59" s="5"/>
      <c r="G59" s="6"/>
      <c r="H59" s="7"/>
      <c r="I59" s="223"/>
    </row>
    <row r="60" spans="2:9" hidden="1" x14ac:dyDescent="0.25">
      <c r="B60" s="212"/>
      <c r="C60" s="216"/>
      <c r="D60" s="285"/>
      <c r="E60" s="27"/>
      <c r="F60" s="5"/>
      <c r="G60" s="6"/>
      <c r="H60" s="7"/>
      <c r="I60" s="223"/>
    </row>
    <row r="61" spans="2:9" ht="15.75" hidden="1" thickBot="1" x14ac:dyDescent="0.3">
      <c r="B61" s="282"/>
      <c r="C61" s="283"/>
      <c r="D61" s="286"/>
      <c r="E61" s="31"/>
      <c r="F61" s="14"/>
      <c r="G61" s="15"/>
      <c r="H61" s="16"/>
      <c r="I61" s="231"/>
    </row>
    <row r="62" spans="2:9" hidden="1" x14ac:dyDescent="0.25">
      <c r="B62" s="190"/>
      <c r="C62" s="215"/>
      <c r="D62" s="279"/>
      <c r="E62" s="26"/>
      <c r="F62" s="18"/>
      <c r="G62" s="19"/>
      <c r="H62" s="20"/>
      <c r="I62" s="196">
        <f>H62+H63</f>
        <v>0</v>
      </c>
    </row>
    <row r="63" spans="2:9" ht="15.75" hidden="1" thickBot="1" x14ac:dyDescent="0.3">
      <c r="B63" s="214"/>
      <c r="C63" s="218"/>
      <c r="D63" s="280"/>
      <c r="E63" s="29"/>
      <c r="F63" s="8"/>
      <c r="G63" s="9"/>
      <c r="H63" s="10"/>
      <c r="I63" s="225"/>
    </row>
    <row r="64" spans="2:9" x14ac:dyDescent="0.25">
      <c r="C64" s="211" t="s">
        <v>14</v>
      </c>
      <c r="D64" s="211"/>
      <c r="E64" s="211"/>
      <c r="F64" s="211"/>
      <c r="G64" s="211"/>
      <c r="H64" s="211"/>
      <c r="I64" s="17">
        <f>I10+I19+I22+I25+I28+I31+I34+I41+I49+I52+I53+I46</f>
        <v>1226000</v>
      </c>
    </row>
    <row r="65" spans="2:9" x14ac:dyDescent="0.25">
      <c r="C65" s="24"/>
      <c r="D65" s="24"/>
      <c r="E65" s="24"/>
      <c r="F65" s="24"/>
      <c r="G65" s="24"/>
      <c r="H65" s="24"/>
      <c r="I65" s="17"/>
    </row>
    <row r="66" spans="2:9" x14ac:dyDescent="0.25">
      <c r="C66" s="270" t="s">
        <v>16</v>
      </c>
      <c r="D66" s="271"/>
      <c r="E66" s="271"/>
      <c r="F66" s="271"/>
      <c r="G66" s="271"/>
      <c r="H66" s="271"/>
      <c r="I66" s="17"/>
    </row>
    <row r="67" spans="2:9" ht="15.75" thickBot="1" x14ac:dyDescent="0.3"/>
    <row r="68" spans="2:9" ht="24.75" x14ac:dyDescent="0.25">
      <c r="B68" s="190">
        <v>1</v>
      </c>
      <c r="C68" s="277" t="s">
        <v>66</v>
      </c>
      <c r="D68" s="199" t="s">
        <v>67</v>
      </c>
      <c r="E68" s="33" t="s">
        <v>68</v>
      </c>
      <c r="F68" s="11">
        <v>20</v>
      </c>
      <c r="G68" s="11">
        <v>3510</v>
      </c>
      <c r="H68" s="103">
        <f t="shared" ref="H68:H71" si="5">F68*G68</f>
        <v>70200</v>
      </c>
      <c r="I68" s="196">
        <f>H68+H69</f>
        <v>100000</v>
      </c>
    </row>
    <row r="69" spans="2:9" ht="43.5" customHeight="1" thickBot="1" x14ac:dyDescent="0.3">
      <c r="B69" s="191"/>
      <c r="C69" s="278"/>
      <c r="D69" s="201"/>
      <c r="E69" s="28" t="s">
        <v>69</v>
      </c>
      <c r="F69" s="12">
        <v>34</v>
      </c>
      <c r="G69" s="12">
        <v>876</v>
      </c>
      <c r="H69" s="93">
        <v>29800</v>
      </c>
      <c r="I69" s="198"/>
    </row>
    <row r="70" spans="2:9" x14ac:dyDescent="0.25">
      <c r="B70" s="190">
        <v>2</v>
      </c>
      <c r="C70" s="272" t="s">
        <v>70</v>
      </c>
      <c r="D70" s="273" t="s">
        <v>71</v>
      </c>
      <c r="E70" s="36" t="s">
        <v>8</v>
      </c>
      <c r="F70" s="21">
        <v>3</v>
      </c>
      <c r="G70" s="21">
        <v>300</v>
      </c>
      <c r="H70" s="80">
        <f t="shared" si="5"/>
        <v>900</v>
      </c>
      <c r="I70" s="274">
        <f>H70+H71+H73+H72</f>
        <v>10000</v>
      </c>
    </row>
    <row r="71" spans="2:9" x14ac:dyDescent="0.25">
      <c r="B71" s="212"/>
      <c r="C71" s="203"/>
      <c r="D71" s="220"/>
      <c r="E71" s="34" t="s">
        <v>9</v>
      </c>
      <c r="F71" s="5">
        <v>30</v>
      </c>
      <c r="G71" s="5">
        <v>90</v>
      </c>
      <c r="H71" s="77">
        <f t="shared" si="5"/>
        <v>2700</v>
      </c>
      <c r="I71" s="275"/>
    </row>
    <row r="72" spans="2:9" ht="36.75" x14ac:dyDescent="0.25">
      <c r="B72" s="213"/>
      <c r="C72" s="204"/>
      <c r="D72" s="221"/>
      <c r="E72" s="34" t="s">
        <v>72</v>
      </c>
      <c r="F72" s="14">
        <v>4</v>
      </c>
      <c r="G72" s="14">
        <v>475</v>
      </c>
      <c r="H72" s="104">
        <f>F72*G72</f>
        <v>1900</v>
      </c>
      <c r="I72" s="276"/>
    </row>
    <row r="73" spans="2:9" ht="25.5" thickBot="1" x14ac:dyDescent="0.3">
      <c r="B73" s="214"/>
      <c r="C73" s="204"/>
      <c r="D73" s="221"/>
      <c r="E73" s="37" t="s">
        <v>11</v>
      </c>
      <c r="F73" s="14">
        <v>30</v>
      </c>
      <c r="G73" s="14">
        <v>150</v>
      </c>
      <c r="H73" s="104">
        <f>F73*G73</f>
        <v>4500</v>
      </c>
      <c r="I73" s="276"/>
    </row>
    <row r="74" spans="2:9" x14ac:dyDescent="0.25">
      <c r="B74" s="227">
        <v>3</v>
      </c>
      <c r="C74" s="246" t="s">
        <v>73</v>
      </c>
      <c r="D74" s="199" t="s">
        <v>74</v>
      </c>
      <c r="E74" s="249" t="s">
        <v>17</v>
      </c>
      <c r="F74" s="252">
        <v>1</v>
      </c>
      <c r="G74" s="255">
        <v>50000</v>
      </c>
      <c r="H74" s="258">
        <f>F74*G74</f>
        <v>50000</v>
      </c>
      <c r="I74" s="196">
        <f>H74+H75+H76+H77</f>
        <v>50000</v>
      </c>
    </row>
    <row r="75" spans="2:9" x14ac:dyDescent="0.25">
      <c r="B75" s="236"/>
      <c r="C75" s="247"/>
      <c r="D75" s="232"/>
      <c r="E75" s="250"/>
      <c r="F75" s="253"/>
      <c r="G75" s="256"/>
      <c r="H75" s="259"/>
      <c r="I75" s="197"/>
    </row>
    <row r="76" spans="2:9" x14ac:dyDescent="0.25">
      <c r="B76" s="236"/>
      <c r="C76" s="247"/>
      <c r="D76" s="232"/>
      <c r="E76" s="250"/>
      <c r="F76" s="253"/>
      <c r="G76" s="256"/>
      <c r="H76" s="259"/>
      <c r="I76" s="197"/>
    </row>
    <row r="77" spans="2:9" ht="15.75" thickBot="1" x14ac:dyDescent="0.3">
      <c r="B77" s="237"/>
      <c r="C77" s="248"/>
      <c r="D77" s="233"/>
      <c r="E77" s="251"/>
      <c r="F77" s="254"/>
      <c r="G77" s="257"/>
      <c r="H77" s="260"/>
      <c r="I77" s="198"/>
    </row>
    <row r="78" spans="2:9" ht="39" thickBot="1" x14ac:dyDescent="0.3">
      <c r="B78" s="50">
        <v>4</v>
      </c>
      <c r="C78" s="51" t="s">
        <v>39</v>
      </c>
      <c r="D78" s="26" t="s">
        <v>40</v>
      </c>
      <c r="E78" s="78" t="s">
        <v>6</v>
      </c>
      <c r="F78" s="18">
        <v>400</v>
      </c>
      <c r="G78" s="18">
        <v>250</v>
      </c>
      <c r="H78" s="76">
        <f t="shared" ref="H78:H83" si="6">F78*G78</f>
        <v>100000</v>
      </c>
      <c r="I78" s="53">
        <f>H78</f>
        <v>100000</v>
      </c>
    </row>
    <row r="79" spans="2:9" ht="109.5" thickBot="1" x14ac:dyDescent="0.3">
      <c r="B79" s="50">
        <v>5</v>
      </c>
      <c r="C79" s="86" t="s">
        <v>75</v>
      </c>
      <c r="D79" s="116" t="s">
        <v>76</v>
      </c>
      <c r="E79" s="87" t="s">
        <v>77</v>
      </c>
      <c r="F79" s="79">
        <v>2</v>
      </c>
      <c r="G79" s="79">
        <v>18000</v>
      </c>
      <c r="H79" s="88">
        <f t="shared" si="6"/>
        <v>36000</v>
      </c>
      <c r="I79" s="83">
        <f>H79</f>
        <v>36000</v>
      </c>
    </row>
    <row r="80" spans="2:9" ht="39" thickBot="1" x14ac:dyDescent="0.3">
      <c r="B80" s="100">
        <v>6</v>
      </c>
      <c r="C80" s="94" t="s">
        <v>78</v>
      </c>
      <c r="D80" s="117" t="s">
        <v>79</v>
      </c>
      <c r="E80" s="40" t="s">
        <v>17</v>
      </c>
      <c r="F80" s="41">
        <v>1</v>
      </c>
      <c r="G80" s="41">
        <v>70000</v>
      </c>
      <c r="H80" s="91">
        <f t="shared" si="6"/>
        <v>70000</v>
      </c>
      <c r="I80" s="44">
        <f>H80</f>
        <v>70000</v>
      </c>
    </row>
    <row r="81" spans="2:9" ht="39" thickBot="1" x14ac:dyDescent="0.3">
      <c r="B81" s="82">
        <v>7</v>
      </c>
      <c r="C81" s="95" t="s">
        <v>80</v>
      </c>
      <c r="D81" s="118" t="s">
        <v>81</v>
      </c>
      <c r="E81" s="81" t="s">
        <v>82</v>
      </c>
      <c r="F81" s="96">
        <v>2</v>
      </c>
      <c r="G81" s="96">
        <v>40000</v>
      </c>
      <c r="H81" s="97">
        <f t="shared" si="6"/>
        <v>80000</v>
      </c>
      <c r="I81" s="84">
        <f>H81</f>
        <v>80000</v>
      </c>
    </row>
    <row r="82" spans="2:9" ht="51.75" thickBot="1" x14ac:dyDescent="0.3">
      <c r="B82" s="100">
        <v>8</v>
      </c>
      <c r="C82" s="48" t="s">
        <v>83</v>
      </c>
      <c r="D82" s="117" t="s">
        <v>84</v>
      </c>
      <c r="E82" s="40" t="s">
        <v>17</v>
      </c>
      <c r="F82" s="41">
        <v>1</v>
      </c>
      <c r="G82" s="41">
        <v>60000</v>
      </c>
      <c r="H82" s="91">
        <f t="shared" si="6"/>
        <v>60000</v>
      </c>
      <c r="I82" s="44">
        <f>H82</f>
        <v>60000</v>
      </c>
    </row>
    <row r="83" spans="2:9" ht="51.75" thickBot="1" x14ac:dyDescent="0.3">
      <c r="B83" s="49">
        <v>9</v>
      </c>
      <c r="C83" s="98" t="s">
        <v>85</v>
      </c>
      <c r="D83" s="119" t="s">
        <v>86</v>
      </c>
      <c r="E83" s="45" t="s">
        <v>17</v>
      </c>
      <c r="F83" s="38">
        <v>1</v>
      </c>
      <c r="G83" s="38">
        <v>140000</v>
      </c>
      <c r="H83" s="99">
        <f t="shared" si="6"/>
        <v>140000</v>
      </c>
      <c r="I83" s="85">
        <f>F83*G83</f>
        <v>140000</v>
      </c>
    </row>
    <row r="84" spans="2:9" ht="26.25" thickBot="1" x14ac:dyDescent="0.3">
      <c r="B84" s="50">
        <v>10</v>
      </c>
      <c r="C84" s="51" t="s">
        <v>87</v>
      </c>
      <c r="D84" s="92" t="s">
        <v>88</v>
      </c>
      <c r="E84" s="34" t="s">
        <v>6</v>
      </c>
      <c r="F84" s="18">
        <v>100</v>
      </c>
      <c r="G84" s="18">
        <v>1000</v>
      </c>
      <c r="H84" s="76">
        <f t="shared" ref="H84:H87" si="7">F84*G84</f>
        <v>100000</v>
      </c>
      <c r="I84" s="53">
        <f>H84</f>
        <v>100000</v>
      </c>
    </row>
    <row r="85" spans="2:9" ht="51.75" thickBot="1" x14ac:dyDescent="0.3">
      <c r="B85" s="49">
        <v>11</v>
      </c>
      <c r="C85" s="48" t="s">
        <v>89</v>
      </c>
      <c r="D85" s="117" t="s">
        <v>67</v>
      </c>
      <c r="E85" s="40" t="s">
        <v>6</v>
      </c>
      <c r="F85" s="41">
        <v>150</v>
      </c>
      <c r="G85" s="41">
        <v>400</v>
      </c>
      <c r="H85" s="91">
        <f t="shared" si="7"/>
        <v>60000</v>
      </c>
      <c r="I85" s="44">
        <f>F85*G85</f>
        <v>60000</v>
      </c>
    </row>
    <row r="86" spans="2:9" ht="24.75" x14ac:dyDescent="0.25">
      <c r="B86" s="190">
        <v>12</v>
      </c>
      <c r="C86" s="193" t="s">
        <v>90</v>
      </c>
      <c r="D86" s="199" t="s">
        <v>91</v>
      </c>
      <c r="E86" s="33" t="s">
        <v>11</v>
      </c>
      <c r="F86" s="11">
        <v>30</v>
      </c>
      <c r="G86" s="11">
        <v>150</v>
      </c>
      <c r="H86" s="103">
        <f t="shared" si="7"/>
        <v>4500</v>
      </c>
      <c r="I86" s="196">
        <f>H86+H87</f>
        <v>10000</v>
      </c>
    </row>
    <row r="87" spans="2:9" ht="75" customHeight="1" thickBot="1" x14ac:dyDescent="0.3">
      <c r="B87" s="192"/>
      <c r="C87" s="195"/>
      <c r="D87" s="201"/>
      <c r="E87" s="28" t="s">
        <v>92</v>
      </c>
      <c r="F87" s="12">
        <v>10</v>
      </c>
      <c r="G87" s="12">
        <v>550</v>
      </c>
      <c r="H87" s="93">
        <f t="shared" si="7"/>
        <v>5500</v>
      </c>
      <c r="I87" s="198"/>
    </row>
    <row r="88" spans="2:9" x14ac:dyDescent="0.25">
      <c r="C88" s="211" t="s">
        <v>18</v>
      </c>
      <c r="D88" s="211"/>
      <c r="E88" s="211"/>
      <c r="F88" s="211"/>
      <c r="G88" s="211"/>
      <c r="H88" s="211"/>
      <c r="I88" s="17">
        <f>I68+I70+I74+I78+I79+I80+I81+I82+I83+I84+I85+I86</f>
        <v>816000</v>
      </c>
    </row>
    <row r="90" spans="2:9" x14ac:dyDescent="0.25">
      <c r="C90" s="261" t="s">
        <v>19</v>
      </c>
      <c r="D90" s="261"/>
      <c r="E90" s="261"/>
      <c r="F90" s="261"/>
      <c r="G90" s="261"/>
      <c r="H90" s="261"/>
    </row>
    <row r="91" spans="2:9" ht="15.75" thickBot="1" x14ac:dyDescent="0.3"/>
    <row r="92" spans="2:9" ht="51.75" thickBot="1" x14ac:dyDescent="0.3">
      <c r="B92" s="50">
        <v>1</v>
      </c>
      <c r="C92" s="59" t="s">
        <v>93</v>
      </c>
      <c r="D92" s="68" t="s">
        <v>81</v>
      </c>
      <c r="E92" s="33" t="s">
        <v>82</v>
      </c>
      <c r="F92" s="11">
        <v>7</v>
      </c>
      <c r="G92" s="11">
        <v>40000</v>
      </c>
      <c r="H92" s="103">
        <f t="shared" ref="H92:H97" si="8">F92*G92</f>
        <v>280000</v>
      </c>
      <c r="I92" s="53">
        <f>F92*G92</f>
        <v>280000</v>
      </c>
    </row>
    <row r="93" spans="2:9" ht="39" thickBot="1" x14ac:dyDescent="0.3">
      <c r="B93" s="50">
        <v>2</v>
      </c>
      <c r="C93" s="51" t="s">
        <v>39</v>
      </c>
      <c r="D93" s="112" t="s">
        <v>40</v>
      </c>
      <c r="E93" s="35" t="s">
        <v>6</v>
      </c>
      <c r="F93" s="18">
        <v>400</v>
      </c>
      <c r="G93" s="18">
        <v>250</v>
      </c>
      <c r="H93" s="76">
        <f t="shared" si="8"/>
        <v>100000</v>
      </c>
      <c r="I93" s="53">
        <f>H93</f>
        <v>100000</v>
      </c>
    </row>
    <row r="94" spans="2:9" ht="39" thickBot="1" x14ac:dyDescent="0.3">
      <c r="B94" s="57">
        <v>3</v>
      </c>
      <c r="C94" s="51" t="s">
        <v>94</v>
      </c>
      <c r="D94" s="68" t="s">
        <v>81</v>
      </c>
      <c r="E94" s="33" t="s">
        <v>82</v>
      </c>
      <c r="F94" s="13">
        <v>10</v>
      </c>
      <c r="G94" s="11">
        <v>4000</v>
      </c>
      <c r="H94" s="103">
        <f t="shared" si="8"/>
        <v>40000</v>
      </c>
      <c r="I94" s="53">
        <f>H94</f>
        <v>40000</v>
      </c>
    </row>
    <row r="95" spans="2:9" ht="51.75" thickBot="1" x14ac:dyDescent="0.3">
      <c r="B95" s="50">
        <v>4</v>
      </c>
      <c r="C95" s="59" t="s">
        <v>95</v>
      </c>
      <c r="D95" s="58" t="s">
        <v>79</v>
      </c>
      <c r="E95" s="33" t="s">
        <v>17</v>
      </c>
      <c r="F95" s="11">
        <v>1</v>
      </c>
      <c r="G95" s="11">
        <v>70000</v>
      </c>
      <c r="H95" s="103">
        <f t="shared" si="8"/>
        <v>70000</v>
      </c>
      <c r="I95" s="53">
        <f>F95*G95</f>
        <v>70000</v>
      </c>
    </row>
    <row r="96" spans="2:9" ht="26.25" thickBot="1" x14ac:dyDescent="0.3">
      <c r="B96" s="50">
        <v>5</v>
      </c>
      <c r="C96" s="51" t="s">
        <v>96</v>
      </c>
      <c r="D96" s="52" t="s">
        <v>67</v>
      </c>
      <c r="E96" s="35" t="s">
        <v>6</v>
      </c>
      <c r="F96" s="18">
        <v>130</v>
      </c>
      <c r="G96" s="18">
        <v>600</v>
      </c>
      <c r="H96" s="76">
        <f t="shared" si="8"/>
        <v>78000</v>
      </c>
      <c r="I96" s="53">
        <f>H96</f>
        <v>78000</v>
      </c>
    </row>
    <row r="97" spans="2:9" ht="48" x14ac:dyDescent="0.25">
      <c r="B97" s="57">
        <v>6</v>
      </c>
      <c r="C97" s="51" t="s">
        <v>97</v>
      </c>
      <c r="D97" s="68" t="s">
        <v>98</v>
      </c>
      <c r="E97" s="33" t="s">
        <v>17</v>
      </c>
      <c r="F97" s="13">
        <v>1</v>
      </c>
      <c r="G97" s="11">
        <v>100000</v>
      </c>
      <c r="H97" s="103">
        <f t="shared" si="8"/>
        <v>100000</v>
      </c>
      <c r="I97" s="53">
        <f>H97</f>
        <v>100000</v>
      </c>
    </row>
    <row r="98" spans="2:9" ht="15.75" customHeight="1" x14ac:dyDescent="0.25">
      <c r="C98" s="262" t="s">
        <v>21</v>
      </c>
      <c r="D98" s="262"/>
      <c r="E98" s="262"/>
      <c r="F98" s="262"/>
      <c r="G98" s="262"/>
      <c r="H98" s="262"/>
      <c r="I98" s="46">
        <f>I92+I93+I94+I95+I96+I97</f>
        <v>668000</v>
      </c>
    </row>
    <row r="100" spans="2:9" ht="15" customHeight="1" x14ac:dyDescent="0.25">
      <c r="C100" s="263" t="s">
        <v>22</v>
      </c>
      <c r="D100" s="263"/>
      <c r="E100" s="263"/>
      <c r="F100" s="263"/>
      <c r="G100" s="263"/>
      <c r="H100" s="263"/>
    </row>
    <row r="101" spans="2:9" ht="15.75" thickBot="1" x14ac:dyDescent="0.3"/>
    <row r="102" spans="2:9" ht="39" thickBot="1" x14ac:dyDescent="0.3">
      <c r="B102" s="50">
        <v>1</v>
      </c>
      <c r="C102" s="59" t="s">
        <v>100</v>
      </c>
      <c r="D102" s="58" t="s">
        <v>40</v>
      </c>
      <c r="E102" s="60" t="s">
        <v>6</v>
      </c>
      <c r="F102" s="11">
        <v>200</v>
      </c>
      <c r="G102" s="101">
        <v>1000</v>
      </c>
      <c r="H102" s="102">
        <f t="shared" ref="H102:H123" si="9">F102*G102</f>
        <v>200000</v>
      </c>
      <c r="I102" s="53">
        <f t="shared" ref="I102:I107" si="10">H102</f>
        <v>200000</v>
      </c>
    </row>
    <row r="103" spans="2:9" ht="39" thickBot="1" x14ac:dyDescent="0.3">
      <c r="B103" s="57">
        <v>2</v>
      </c>
      <c r="C103" s="51" t="s">
        <v>39</v>
      </c>
      <c r="D103" s="58" t="s">
        <v>40</v>
      </c>
      <c r="E103" s="26" t="s">
        <v>6</v>
      </c>
      <c r="F103" s="13">
        <v>400</v>
      </c>
      <c r="G103" s="101">
        <v>250</v>
      </c>
      <c r="H103" s="102">
        <f t="shared" si="9"/>
        <v>100000</v>
      </c>
      <c r="I103" s="53">
        <f t="shared" si="10"/>
        <v>100000</v>
      </c>
    </row>
    <row r="104" spans="2:9" ht="39" thickBot="1" x14ac:dyDescent="0.3">
      <c r="B104" s="50">
        <v>3</v>
      </c>
      <c r="C104" s="51" t="s">
        <v>101</v>
      </c>
      <c r="D104" s="52" t="s">
        <v>102</v>
      </c>
      <c r="E104" s="26" t="s">
        <v>103</v>
      </c>
      <c r="F104" s="18">
        <v>92</v>
      </c>
      <c r="G104" s="74">
        <v>650</v>
      </c>
      <c r="H104" s="75">
        <v>60000</v>
      </c>
      <c r="I104" s="53">
        <f t="shared" si="10"/>
        <v>60000</v>
      </c>
    </row>
    <row r="105" spans="2:9" ht="51.75" thickBot="1" x14ac:dyDescent="0.3">
      <c r="B105" s="63">
        <v>4</v>
      </c>
      <c r="C105" s="64" t="s">
        <v>108</v>
      </c>
      <c r="D105" s="65" t="s">
        <v>67</v>
      </c>
      <c r="E105" s="120" t="s">
        <v>6</v>
      </c>
      <c r="F105" s="18">
        <v>120</v>
      </c>
      <c r="G105" s="74">
        <v>900</v>
      </c>
      <c r="H105" s="75">
        <f t="shared" ref="H105" si="11">F105*G105</f>
        <v>108000</v>
      </c>
      <c r="I105" s="62">
        <f t="shared" si="10"/>
        <v>108000</v>
      </c>
    </row>
    <row r="106" spans="2:9" ht="26.25" thickBot="1" x14ac:dyDescent="0.3">
      <c r="B106" s="50">
        <v>5</v>
      </c>
      <c r="C106" s="51" t="s">
        <v>104</v>
      </c>
      <c r="D106" s="52" t="s">
        <v>88</v>
      </c>
      <c r="E106" s="26" t="s">
        <v>6</v>
      </c>
      <c r="F106" s="18">
        <v>100</v>
      </c>
      <c r="G106" s="74">
        <v>1000</v>
      </c>
      <c r="H106" s="75">
        <f t="shared" si="9"/>
        <v>100000</v>
      </c>
      <c r="I106" s="53">
        <f t="shared" si="10"/>
        <v>100000</v>
      </c>
    </row>
    <row r="107" spans="2:9" ht="39" thickBot="1" x14ac:dyDescent="0.3">
      <c r="B107" s="100">
        <v>6</v>
      </c>
      <c r="C107" s="48" t="s">
        <v>105</v>
      </c>
      <c r="D107" s="39" t="s">
        <v>40</v>
      </c>
      <c r="E107" s="117" t="s">
        <v>6</v>
      </c>
      <c r="F107" s="41">
        <v>120</v>
      </c>
      <c r="G107" s="89">
        <v>350</v>
      </c>
      <c r="H107" s="90">
        <f t="shared" si="9"/>
        <v>42000</v>
      </c>
      <c r="I107" s="44">
        <f t="shared" si="10"/>
        <v>42000</v>
      </c>
    </row>
    <row r="108" spans="2:9" hidden="1" x14ac:dyDescent="0.25">
      <c r="B108" s="190"/>
      <c r="C108" s="215"/>
      <c r="D108" s="279"/>
      <c r="E108" s="26"/>
      <c r="F108" s="18"/>
      <c r="G108" s="19"/>
      <c r="H108" s="20">
        <f t="shared" si="9"/>
        <v>0</v>
      </c>
      <c r="I108" s="196">
        <f>H108+H109+H110</f>
        <v>0</v>
      </c>
    </row>
    <row r="109" spans="2:9" hidden="1" x14ac:dyDescent="0.25">
      <c r="B109" s="212"/>
      <c r="C109" s="216"/>
      <c r="D109" s="285"/>
      <c r="E109" s="27"/>
      <c r="F109" s="5"/>
      <c r="G109" s="6"/>
      <c r="H109" s="7">
        <f t="shared" si="9"/>
        <v>0</v>
      </c>
      <c r="I109" s="223"/>
    </row>
    <row r="110" spans="2:9" ht="15.75" hidden="1" thickBot="1" x14ac:dyDescent="0.3">
      <c r="B110" s="214"/>
      <c r="C110" s="218"/>
      <c r="D110" s="280"/>
      <c r="E110" s="29"/>
      <c r="F110" s="8"/>
      <c r="G110" s="9"/>
      <c r="H110" s="10">
        <f t="shared" si="9"/>
        <v>0</v>
      </c>
      <c r="I110" s="225"/>
    </row>
    <row r="111" spans="2:9" ht="15.75" hidden="1" thickBot="1" x14ac:dyDescent="0.3">
      <c r="B111" s="49"/>
      <c r="C111" s="48"/>
      <c r="D111" s="39"/>
      <c r="E111" s="40"/>
      <c r="F111" s="41"/>
      <c r="G111" s="42"/>
      <c r="H111" s="43">
        <f t="shared" si="9"/>
        <v>0</v>
      </c>
      <c r="I111" s="44">
        <f>F111*G111</f>
        <v>0</v>
      </c>
    </row>
    <row r="112" spans="2:9" hidden="1" x14ac:dyDescent="0.25">
      <c r="B112" s="281"/>
      <c r="C112" s="226"/>
      <c r="D112" s="284"/>
      <c r="E112" s="30"/>
      <c r="F112" s="21"/>
      <c r="G112" s="22"/>
      <c r="H112" s="23">
        <f t="shared" si="9"/>
        <v>0</v>
      </c>
      <c r="I112" s="230">
        <f>H112+H113+H115+H114</f>
        <v>0</v>
      </c>
    </row>
    <row r="113" spans="2:9" hidden="1" x14ac:dyDescent="0.25">
      <c r="B113" s="212"/>
      <c r="C113" s="216"/>
      <c r="D113" s="285"/>
      <c r="E113" s="27"/>
      <c r="F113" s="5"/>
      <c r="G113" s="6"/>
      <c r="H113" s="7">
        <f t="shared" si="9"/>
        <v>0</v>
      </c>
      <c r="I113" s="223"/>
    </row>
    <row r="114" spans="2:9" hidden="1" x14ac:dyDescent="0.25">
      <c r="B114" s="213"/>
      <c r="C114" s="217"/>
      <c r="D114" s="290"/>
      <c r="E114" s="31"/>
      <c r="F114" s="14"/>
      <c r="G114" s="15"/>
      <c r="H114" s="16">
        <f t="shared" si="9"/>
        <v>0</v>
      </c>
      <c r="I114" s="224"/>
    </row>
    <row r="115" spans="2:9" ht="15.75" hidden="1" thickBot="1" x14ac:dyDescent="0.3">
      <c r="B115" s="213"/>
      <c r="C115" s="217"/>
      <c r="D115" s="290"/>
      <c r="E115" s="31"/>
      <c r="F115" s="14"/>
      <c r="G115" s="15"/>
      <c r="H115" s="16">
        <f t="shared" si="9"/>
        <v>0</v>
      </c>
      <c r="I115" s="224"/>
    </row>
    <row r="116" spans="2:9" hidden="1" x14ac:dyDescent="0.25">
      <c r="B116" s="190"/>
      <c r="C116" s="246"/>
      <c r="D116" s="279"/>
      <c r="E116" s="26"/>
      <c r="F116" s="18"/>
      <c r="G116" s="19"/>
      <c r="H116" s="20">
        <f t="shared" si="9"/>
        <v>0</v>
      </c>
      <c r="I116" s="196">
        <f>H116+H117+H118+H119</f>
        <v>0</v>
      </c>
    </row>
    <row r="117" spans="2:9" hidden="1" x14ac:dyDescent="0.25">
      <c r="B117" s="212"/>
      <c r="C117" s="287"/>
      <c r="D117" s="285"/>
      <c r="E117" s="27"/>
      <c r="F117" s="5"/>
      <c r="G117" s="6"/>
      <c r="H117" s="7">
        <f t="shared" si="9"/>
        <v>0</v>
      </c>
      <c r="I117" s="223"/>
    </row>
    <row r="118" spans="2:9" hidden="1" x14ac:dyDescent="0.25">
      <c r="B118" s="212"/>
      <c r="C118" s="287"/>
      <c r="D118" s="285"/>
      <c r="E118" s="27"/>
      <c r="F118" s="5"/>
      <c r="G118" s="6"/>
      <c r="H118" s="7">
        <f t="shared" si="9"/>
        <v>0</v>
      </c>
      <c r="I118" s="223"/>
    </row>
    <row r="119" spans="2:9" ht="15.75" hidden="1" thickBot="1" x14ac:dyDescent="0.3">
      <c r="B119" s="236"/>
      <c r="C119" s="248"/>
      <c r="D119" s="288"/>
      <c r="E119" s="32"/>
      <c r="F119" s="8"/>
      <c r="G119" s="9"/>
      <c r="H119" s="10">
        <f t="shared" si="9"/>
        <v>0</v>
      </c>
      <c r="I119" s="239"/>
    </row>
    <row r="120" spans="2:9" hidden="1" x14ac:dyDescent="0.25">
      <c r="B120" s="281"/>
      <c r="C120" s="289"/>
      <c r="D120" s="284"/>
      <c r="E120" s="30"/>
      <c r="F120" s="21"/>
      <c r="G120" s="22"/>
      <c r="H120" s="23"/>
      <c r="I120" s="230">
        <f>H120+H121+H122+H123</f>
        <v>0</v>
      </c>
    </row>
    <row r="121" spans="2:9" hidden="1" x14ac:dyDescent="0.25">
      <c r="B121" s="212"/>
      <c r="C121" s="287"/>
      <c r="D121" s="285"/>
      <c r="E121" s="27"/>
      <c r="F121" s="5"/>
      <c r="G121" s="6"/>
      <c r="H121" s="7">
        <f t="shared" si="9"/>
        <v>0</v>
      </c>
      <c r="I121" s="223"/>
    </row>
    <row r="122" spans="2:9" hidden="1" x14ac:dyDescent="0.25">
      <c r="B122" s="212"/>
      <c r="C122" s="287"/>
      <c r="D122" s="285"/>
      <c r="E122" s="27"/>
      <c r="F122" s="5"/>
      <c r="G122" s="6"/>
      <c r="H122" s="7">
        <f t="shared" si="9"/>
        <v>0</v>
      </c>
      <c r="I122" s="223"/>
    </row>
    <row r="123" spans="2:9" ht="15.75" hidden="1" thickBot="1" x14ac:dyDescent="0.3">
      <c r="B123" s="237"/>
      <c r="C123" s="248"/>
      <c r="D123" s="288"/>
      <c r="E123" s="29"/>
      <c r="F123" s="8"/>
      <c r="G123" s="9"/>
      <c r="H123" s="10">
        <f t="shared" si="9"/>
        <v>0</v>
      </c>
      <c r="I123" s="239"/>
    </row>
    <row r="124" spans="2:9" ht="15.75" x14ac:dyDescent="0.25">
      <c r="C124" s="211" t="s">
        <v>23</v>
      </c>
      <c r="D124" s="211"/>
      <c r="E124" s="211"/>
      <c r="F124" s="211"/>
      <c r="G124" s="211"/>
      <c r="H124" s="211"/>
      <c r="I124" s="46">
        <f>I102+I103+I104+I106+I107+I108+I111+I112+I116+I120+I105</f>
        <v>610000</v>
      </c>
    </row>
    <row r="126" spans="2:9" ht="17.25" x14ac:dyDescent="0.3">
      <c r="D126" s="186" t="s">
        <v>24</v>
      </c>
      <c r="E126" s="186"/>
      <c r="F126" s="186"/>
      <c r="G126" s="186"/>
      <c r="H126" s="186"/>
      <c r="I126" s="61">
        <f>I64+I88+I98+I124</f>
        <v>3320000</v>
      </c>
    </row>
  </sheetData>
  <mergeCells count="124">
    <mergeCell ref="F49:F51"/>
    <mergeCell ref="B31:B33"/>
    <mergeCell ref="H49:H51"/>
    <mergeCell ref="H53:H57"/>
    <mergeCell ref="I22:I24"/>
    <mergeCell ref="B25:B27"/>
    <mergeCell ref="C25:C27"/>
    <mergeCell ref="D25:D27"/>
    <mergeCell ref="E25:E27"/>
    <mergeCell ref="F25:F27"/>
    <mergeCell ref="G25:G27"/>
    <mergeCell ref="H25:H27"/>
    <mergeCell ref="I25:I27"/>
    <mergeCell ref="I28:I30"/>
    <mergeCell ref="D31:D33"/>
    <mergeCell ref="C31:C33"/>
    <mergeCell ref="B46:B48"/>
    <mergeCell ref="C46:C48"/>
    <mergeCell ref="D46:D48"/>
    <mergeCell ref="E46:E48"/>
    <mergeCell ref="F46:F48"/>
    <mergeCell ref="C49:C51"/>
    <mergeCell ref="D49:D51"/>
    <mergeCell ref="I49:I51"/>
    <mergeCell ref="E49:E51"/>
    <mergeCell ref="E19:E21"/>
    <mergeCell ref="F19:F21"/>
    <mergeCell ref="G19:G21"/>
    <mergeCell ref="H19:H21"/>
    <mergeCell ref="B22:B24"/>
    <mergeCell ref="C22:C24"/>
    <mergeCell ref="D22:D24"/>
    <mergeCell ref="E22:E24"/>
    <mergeCell ref="F22:F24"/>
    <mergeCell ref="G22:G24"/>
    <mergeCell ref="H22:H24"/>
    <mergeCell ref="B116:B119"/>
    <mergeCell ref="C116:C119"/>
    <mergeCell ref="D116:D119"/>
    <mergeCell ref="I116:I119"/>
    <mergeCell ref="B120:B123"/>
    <mergeCell ref="C120:C123"/>
    <mergeCell ref="D120:D123"/>
    <mergeCell ref="I120:I123"/>
    <mergeCell ref="B108:B110"/>
    <mergeCell ref="C108:C110"/>
    <mergeCell ref="D108:D110"/>
    <mergeCell ref="I108:I110"/>
    <mergeCell ref="B112:B115"/>
    <mergeCell ref="C112:C115"/>
    <mergeCell ref="D112:D115"/>
    <mergeCell ref="I112:I115"/>
    <mergeCell ref="C90:H90"/>
    <mergeCell ref="C98:H98"/>
    <mergeCell ref="C100:H100"/>
    <mergeCell ref="E1:I1"/>
    <mergeCell ref="C3:I3"/>
    <mergeCell ref="C7:H7"/>
    <mergeCell ref="C5:I5"/>
    <mergeCell ref="C66:H66"/>
    <mergeCell ref="B70:B73"/>
    <mergeCell ref="C70:C73"/>
    <mergeCell ref="D70:D73"/>
    <mergeCell ref="I70:I73"/>
    <mergeCell ref="B68:B69"/>
    <mergeCell ref="C68:C69"/>
    <mergeCell ref="D68:D69"/>
    <mergeCell ref="I68:I69"/>
    <mergeCell ref="B62:B63"/>
    <mergeCell ref="C62:C63"/>
    <mergeCell ref="D62:D63"/>
    <mergeCell ref="I62:I63"/>
    <mergeCell ref="C64:H64"/>
    <mergeCell ref="B58:B61"/>
    <mergeCell ref="C58:C61"/>
    <mergeCell ref="D58:D61"/>
    <mergeCell ref="I31:I33"/>
    <mergeCell ref="B53:B57"/>
    <mergeCell ref="I53:I57"/>
    <mergeCell ref="B49:B51"/>
    <mergeCell ref="G46:G48"/>
    <mergeCell ref="H46:H48"/>
    <mergeCell ref="I46:I48"/>
    <mergeCell ref="C88:H88"/>
    <mergeCell ref="B74:B77"/>
    <mergeCell ref="C74:C77"/>
    <mergeCell ref="D74:D77"/>
    <mergeCell ref="I74:I77"/>
    <mergeCell ref="E74:E77"/>
    <mergeCell ref="F74:F77"/>
    <mergeCell ref="G74:G77"/>
    <mergeCell ref="H74:H77"/>
    <mergeCell ref="B86:B87"/>
    <mergeCell ref="C86:C87"/>
    <mergeCell ref="D86:D87"/>
    <mergeCell ref="I86:I87"/>
    <mergeCell ref="E53:E57"/>
    <mergeCell ref="F53:F57"/>
    <mergeCell ref="G53:G57"/>
    <mergeCell ref="G49:G51"/>
    <mergeCell ref="D126:H126"/>
    <mergeCell ref="I10:I18"/>
    <mergeCell ref="B19:B21"/>
    <mergeCell ref="C19:C21"/>
    <mergeCell ref="I19:I21"/>
    <mergeCell ref="D19:D21"/>
    <mergeCell ref="C10:C18"/>
    <mergeCell ref="B10:B18"/>
    <mergeCell ref="E10:E18"/>
    <mergeCell ref="C124:H124"/>
    <mergeCell ref="B34:B40"/>
    <mergeCell ref="C34:C40"/>
    <mergeCell ref="D34:D40"/>
    <mergeCell ref="I34:I40"/>
    <mergeCell ref="B41:B45"/>
    <mergeCell ref="C41:C45"/>
    <mergeCell ref="D41:D45"/>
    <mergeCell ref="I41:I45"/>
    <mergeCell ref="C28:C30"/>
    <mergeCell ref="B28:B30"/>
    <mergeCell ref="D28:D30"/>
    <mergeCell ref="I58:I61"/>
    <mergeCell ref="D53:D57"/>
    <mergeCell ref="C53:C57"/>
  </mergeCells>
  <pageMargins left="0.7" right="0.7" top="0.75" bottom="0.75" header="0.3" footer="0.3"/>
  <pageSetup paperSize="9" scale="66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AD8E-305F-4E0C-AC27-C50556C8946B}">
  <dimension ref="B1:I126"/>
  <sheetViews>
    <sheetView topLeftCell="A7" zoomScaleNormal="100" workbookViewId="0">
      <selection activeCell="D138" sqref="D138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90.75" customHeight="1" x14ac:dyDescent="0.25">
      <c r="E1" s="294" t="s">
        <v>106</v>
      </c>
      <c r="F1" s="294"/>
      <c r="G1" s="295"/>
      <c r="H1" s="295"/>
      <c r="I1" s="295"/>
    </row>
    <row r="3" spans="2:9" ht="48" customHeight="1" x14ac:dyDescent="0.3">
      <c r="C3" s="266" t="s">
        <v>25</v>
      </c>
      <c r="D3" s="266"/>
      <c r="E3" s="266"/>
      <c r="F3" s="266"/>
      <c r="G3" s="267"/>
      <c r="H3" s="267"/>
      <c r="I3" s="267"/>
    </row>
    <row r="5" spans="2:9" ht="17.25" x14ac:dyDescent="0.3">
      <c r="C5" s="266" t="s">
        <v>110</v>
      </c>
      <c r="D5" s="266"/>
      <c r="E5" s="266"/>
      <c r="F5" s="266"/>
      <c r="G5" s="267"/>
      <c r="H5" s="267"/>
      <c r="I5" s="267"/>
    </row>
    <row r="6" spans="2:9" ht="15.75" x14ac:dyDescent="0.25">
      <c r="C6" s="4"/>
      <c r="D6" s="4"/>
      <c r="E6" s="4"/>
      <c r="F6" s="4"/>
    </row>
    <row r="7" spans="2:9" x14ac:dyDescent="0.25">
      <c r="C7" s="268" t="s">
        <v>15</v>
      </c>
      <c r="D7" s="269"/>
      <c r="E7" s="269"/>
      <c r="F7" s="269"/>
      <c r="G7" s="269"/>
      <c r="H7" s="269"/>
    </row>
    <row r="8" spans="2:9" ht="15.75" thickBot="1" x14ac:dyDescent="0.3"/>
    <row r="9" spans="2:9" ht="48.75" thickBot="1" x14ac:dyDescent="0.3">
      <c r="B9" s="47" t="s">
        <v>1</v>
      </c>
      <c r="C9" s="1" t="s">
        <v>0</v>
      </c>
      <c r="D9" s="2" t="s">
        <v>7</v>
      </c>
      <c r="E9" s="3" t="s">
        <v>2</v>
      </c>
      <c r="F9" s="106" t="s">
        <v>3</v>
      </c>
      <c r="G9" s="107" t="s">
        <v>4</v>
      </c>
      <c r="H9" s="108" t="s">
        <v>5</v>
      </c>
      <c r="I9" s="25" t="s">
        <v>20</v>
      </c>
    </row>
    <row r="10" spans="2:9" x14ac:dyDescent="0.25">
      <c r="B10" s="205">
        <v>1</v>
      </c>
      <c r="C10" s="202" t="s">
        <v>26</v>
      </c>
      <c r="D10" s="66" t="s">
        <v>27</v>
      </c>
      <c r="E10" s="208" t="s">
        <v>6</v>
      </c>
      <c r="F10" s="113">
        <v>3000</v>
      </c>
      <c r="G10" s="69">
        <v>30</v>
      </c>
      <c r="H10" s="109">
        <f>F10*G10</f>
        <v>90000</v>
      </c>
      <c r="I10" s="187">
        <f>H10+H11+H12+H13+H14+H15+H16+H17+H18</f>
        <v>500000</v>
      </c>
    </row>
    <row r="11" spans="2:9" x14ac:dyDescent="0.25">
      <c r="B11" s="206"/>
      <c r="C11" s="203"/>
      <c r="D11" s="66" t="s">
        <v>28</v>
      </c>
      <c r="E11" s="209"/>
      <c r="F11" s="114">
        <v>100</v>
      </c>
      <c r="G11" s="70">
        <v>600</v>
      </c>
      <c r="H11" s="110">
        <f t="shared" ref="H11:H18" si="0">F11*G11</f>
        <v>60000</v>
      </c>
      <c r="I11" s="188"/>
    </row>
    <row r="12" spans="2:9" x14ac:dyDescent="0.25">
      <c r="B12" s="207"/>
      <c r="C12" s="204"/>
      <c r="D12" s="66" t="s">
        <v>29</v>
      </c>
      <c r="E12" s="210"/>
      <c r="F12" s="114">
        <v>200</v>
      </c>
      <c r="G12" s="70">
        <v>200</v>
      </c>
      <c r="H12" s="110">
        <f t="shared" si="0"/>
        <v>40000</v>
      </c>
      <c r="I12" s="189"/>
    </row>
    <row r="13" spans="2:9" x14ac:dyDescent="0.25">
      <c r="B13" s="207"/>
      <c r="C13" s="204"/>
      <c r="D13" s="66" t="s">
        <v>30</v>
      </c>
      <c r="E13" s="210"/>
      <c r="F13" s="114">
        <v>500</v>
      </c>
      <c r="G13" s="70">
        <v>280</v>
      </c>
      <c r="H13" s="110">
        <f t="shared" si="0"/>
        <v>140000</v>
      </c>
      <c r="I13" s="189"/>
    </row>
    <row r="14" spans="2:9" x14ac:dyDescent="0.25">
      <c r="B14" s="207"/>
      <c r="C14" s="204"/>
      <c r="D14" s="66" t="s">
        <v>31</v>
      </c>
      <c r="E14" s="210"/>
      <c r="F14" s="114">
        <v>300</v>
      </c>
      <c r="G14" s="70">
        <v>300</v>
      </c>
      <c r="H14" s="110">
        <f t="shared" si="0"/>
        <v>90000</v>
      </c>
      <c r="I14" s="189"/>
    </row>
    <row r="15" spans="2:9" x14ac:dyDescent="0.25">
      <c r="B15" s="207"/>
      <c r="C15" s="204"/>
      <c r="D15" s="66" t="s">
        <v>32</v>
      </c>
      <c r="E15" s="210"/>
      <c r="F15" s="114">
        <v>500</v>
      </c>
      <c r="G15" s="70">
        <v>55</v>
      </c>
      <c r="H15" s="110">
        <f t="shared" si="0"/>
        <v>27500</v>
      </c>
      <c r="I15" s="189"/>
    </row>
    <row r="16" spans="2:9" x14ac:dyDescent="0.25">
      <c r="B16" s="207"/>
      <c r="C16" s="204"/>
      <c r="D16" s="66" t="s">
        <v>33</v>
      </c>
      <c r="E16" s="210"/>
      <c r="F16" s="114">
        <v>700</v>
      </c>
      <c r="G16" s="70">
        <v>15</v>
      </c>
      <c r="H16" s="110">
        <f t="shared" si="0"/>
        <v>10500</v>
      </c>
      <c r="I16" s="189"/>
    </row>
    <row r="17" spans="2:9" x14ac:dyDescent="0.25">
      <c r="B17" s="207"/>
      <c r="C17" s="204"/>
      <c r="D17" s="66" t="s">
        <v>34</v>
      </c>
      <c r="E17" s="210"/>
      <c r="F17" s="114">
        <v>300</v>
      </c>
      <c r="G17" s="70">
        <v>15</v>
      </c>
      <c r="H17" s="110">
        <f t="shared" si="0"/>
        <v>4500</v>
      </c>
      <c r="I17" s="189"/>
    </row>
    <row r="18" spans="2:9" ht="15.75" thickBot="1" x14ac:dyDescent="0.3">
      <c r="B18" s="207"/>
      <c r="C18" s="204"/>
      <c r="D18" s="67" t="s">
        <v>35</v>
      </c>
      <c r="E18" s="210"/>
      <c r="F18" s="115">
        <v>500</v>
      </c>
      <c r="G18" s="71">
        <v>75</v>
      </c>
      <c r="H18" s="111">
        <f t="shared" si="0"/>
        <v>37500</v>
      </c>
      <c r="I18" s="189"/>
    </row>
    <row r="19" spans="2:9" x14ac:dyDescent="0.25">
      <c r="B19" s="190">
        <v>2</v>
      </c>
      <c r="C19" s="193" t="s">
        <v>36</v>
      </c>
      <c r="D19" s="199" t="s">
        <v>37</v>
      </c>
      <c r="E19" s="291" t="s">
        <v>38</v>
      </c>
      <c r="F19" s="256">
        <v>10</v>
      </c>
      <c r="G19" s="256">
        <v>6000</v>
      </c>
      <c r="H19" s="259">
        <f>F19*G19</f>
        <v>60000</v>
      </c>
      <c r="I19" s="196">
        <f>H19+H20+H21</f>
        <v>60000</v>
      </c>
    </row>
    <row r="20" spans="2:9" x14ac:dyDescent="0.25">
      <c r="B20" s="191"/>
      <c r="C20" s="194"/>
      <c r="D20" s="200"/>
      <c r="E20" s="292"/>
      <c r="F20" s="256"/>
      <c r="G20" s="256"/>
      <c r="H20" s="259"/>
      <c r="I20" s="197"/>
    </row>
    <row r="21" spans="2:9" ht="27" customHeight="1" thickBot="1" x14ac:dyDescent="0.3">
      <c r="B21" s="192"/>
      <c r="C21" s="195"/>
      <c r="D21" s="201"/>
      <c r="E21" s="293"/>
      <c r="F21" s="257"/>
      <c r="G21" s="257"/>
      <c r="H21" s="260"/>
      <c r="I21" s="198"/>
    </row>
    <row r="22" spans="2:9" x14ac:dyDescent="0.25">
      <c r="B22" s="190">
        <v>3</v>
      </c>
      <c r="C22" s="193" t="s">
        <v>39</v>
      </c>
      <c r="D22" s="199" t="s">
        <v>40</v>
      </c>
      <c r="E22" s="291" t="s">
        <v>6</v>
      </c>
      <c r="F22" s="255">
        <v>400</v>
      </c>
      <c r="G22" s="255">
        <v>250</v>
      </c>
      <c r="H22" s="258">
        <f>F22*G22</f>
        <v>100000</v>
      </c>
      <c r="I22" s="196">
        <f>H22+H23+H24</f>
        <v>100000</v>
      </c>
    </row>
    <row r="23" spans="2:9" x14ac:dyDescent="0.25">
      <c r="B23" s="191"/>
      <c r="C23" s="194"/>
      <c r="D23" s="200"/>
      <c r="E23" s="292"/>
      <c r="F23" s="256"/>
      <c r="G23" s="256"/>
      <c r="H23" s="259"/>
      <c r="I23" s="197"/>
    </row>
    <row r="24" spans="2:9" ht="27" customHeight="1" thickBot="1" x14ac:dyDescent="0.3">
      <c r="B24" s="192"/>
      <c r="C24" s="195"/>
      <c r="D24" s="201"/>
      <c r="E24" s="293"/>
      <c r="F24" s="257"/>
      <c r="G24" s="257"/>
      <c r="H24" s="260"/>
      <c r="I24" s="198"/>
    </row>
    <row r="25" spans="2:9" x14ac:dyDescent="0.25">
      <c r="B25" s="190">
        <v>4</v>
      </c>
      <c r="C25" s="193" t="s">
        <v>41</v>
      </c>
      <c r="D25" s="199" t="s">
        <v>42</v>
      </c>
      <c r="E25" s="291" t="s">
        <v>43</v>
      </c>
      <c r="F25" s="255">
        <v>1</v>
      </c>
      <c r="G25" s="255"/>
      <c r="H25" s="258">
        <f>F25*G25</f>
        <v>0</v>
      </c>
      <c r="I25" s="196">
        <f>H25+H26+H27</f>
        <v>0</v>
      </c>
    </row>
    <row r="26" spans="2:9" x14ac:dyDescent="0.25">
      <c r="B26" s="191"/>
      <c r="C26" s="194"/>
      <c r="D26" s="200"/>
      <c r="E26" s="292"/>
      <c r="F26" s="256"/>
      <c r="G26" s="256"/>
      <c r="H26" s="259"/>
      <c r="I26" s="197"/>
    </row>
    <row r="27" spans="2:9" ht="27" customHeight="1" thickBot="1" x14ac:dyDescent="0.3">
      <c r="B27" s="192"/>
      <c r="C27" s="195"/>
      <c r="D27" s="201"/>
      <c r="E27" s="293"/>
      <c r="F27" s="257"/>
      <c r="G27" s="257"/>
      <c r="H27" s="260"/>
      <c r="I27" s="198"/>
    </row>
    <row r="28" spans="2:9" ht="24.75" thickBot="1" x14ac:dyDescent="0.3">
      <c r="B28" s="227">
        <v>5</v>
      </c>
      <c r="C28" s="215" t="s">
        <v>44</v>
      </c>
      <c r="D28" s="199" t="s">
        <v>45</v>
      </c>
      <c r="E28" s="134" t="s">
        <v>17</v>
      </c>
      <c r="F28" s="13">
        <v>1</v>
      </c>
      <c r="G28" s="11">
        <v>200000</v>
      </c>
      <c r="H28" s="103">
        <f t="shared" ref="H28:H45" si="1">F28*G28</f>
        <v>200000</v>
      </c>
      <c r="I28" s="196">
        <f>H28+H29+H30</f>
        <v>276300</v>
      </c>
    </row>
    <row r="29" spans="2:9" ht="72.75" thickBot="1" x14ac:dyDescent="0.3">
      <c r="B29" s="228"/>
      <c r="C29" s="226"/>
      <c r="D29" s="229"/>
      <c r="E29" s="130" t="s">
        <v>47</v>
      </c>
      <c r="F29" s="72">
        <v>1</v>
      </c>
      <c r="G29" s="105">
        <v>6300</v>
      </c>
      <c r="H29" s="103">
        <f t="shared" si="1"/>
        <v>6300</v>
      </c>
      <c r="I29" s="230"/>
    </row>
    <row r="30" spans="2:9" ht="48.75" thickBot="1" x14ac:dyDescent="0.3">
      <c r="B30" s="228"/>
      <c r="C30" s="226"/>
      <c r="D30" s="229"/>
      <c r="E30" s="130" t="s">
        <v>46</v>
      </c>
      <c r="F30" s="72">
        <v>1</v>
      </c>
      <c r="G30" s="105">
        <v>70000</v>
      </c>
      <c r="H30" s="103">
        <f t="shared" si="1"/>
        <v>70000</v>
      </c>
      <c r="I30" s="230"/>
    </row>
    <row r="31" spans="2:9" x14ac:dyDescent="0.25">
      <c r="B31" s="190">
        <v>6</v>
      </c>
      <c r="C31" s="215" t="s">
        <v>48</v>
      </c>
      <c r="D31" s="219" t="s">
        <v>99</v>
      </c>
      <c r="E31" s="134" t="s">
        <v>49</v>
      </c>
      <c r="F31" s="18">
        <v>20</v>
      </c>
      <c r="G31" s="18">
        <v>90</v>
      </c>
      <c r="H31" s="76">
        <f>F31*G31</f>
        <v>1800</v>
      </c>
      <c r="I31" s="196">
        <f>H31+H32+H33</f>
        <v>12000</v>
      </c>
    </row>
    <row r="32" spans="2:9" x14ac:dyDescent="0.25">
      <c r="B32" s="212"/>
      <c r="C32" s="216"/>
      <c r="D32" s="220"/>
      <c r="E32" s="131" t="s">
        <v>50</v>
      </c>
      <c r="F32" s="5">
        <v>24</v>
      </c>
      <c r="G32" s="5">
        <v>50</v>
      </c>
      <c r="H32" s="77">
        <f t="shared" si="1"/>
        <v>1200</v>
      </c>
      <c r="I32" s="223"/>
    </row>
    <row r="33" spans="2:9" ht="129" customHeight="1" thickBot="1" x14ac:dyDescent="0.3">
      <c r="B33" s="214"/>
      <c r="C33" s="218"/>
      <c r="D33" s="222"/>
      <c r="E33" s="136" t="s">
        <v>51</v>
      </c>
      <c r="F33" s="8">
        <v>1</v>
      </c>
      <c r="G33" s="8">
        <v>9000</v>
      </c>
      <c r="H33" s="73">
        <f t="shared" si="1"/>
        <v>9000</v>
      </c>
      <c r="I33" s="225"/>
    </row>
    <row r="34" spans="2:9" ht="24" x14ac:dyDescent="0.25">
      <c r="B34" s="190">
        <v>7</v>
      </c>
      <c r="C34" s="215" t="s">
        <v>52</v>
      </c>
      <c r="D34" s="219" t="s">
        <v>53</v>
      </c>
      <c r="E34" s="134" t="s">
        <v>54</v>
      </c>
      <c r="F34" s="18">
        <v>6</v>
      </c>
      <c r="G34" s="18">
        <v>700</v>
      </c>
      <c r="H34" s="76">
        <f t="shared" si="1"/>
        <v>4200</v>
      </c>
      <c r="I34" s="196">
        <f>H34+H35+H40+H36+H37+H38+H39</f>
        <v>20000</v>
      </c>
    </row>
    <row r="35" spans="2:9" x14ac:dyDescent="0.25">
      <c r="B35" s="212"/>
      <c r="C35" s="216"/>
      <c r="D35" s="220"/>
      <c r="E35" s="131" t="s">
        <v>13</v>
      </c>
      <c r="F35" s="5">
        <v>4</v>
      </c>
      <c r="G35" s="5">
        <v>225</v>
      </c>
      <c r="H35" s="77">
        <f t="shared" si="1"/>
        <v>900</v>
      </c>
      <c r="I35" s="223"/>
    </row>
    <row r="36" spans="2:9" ht="24.75" thickBot="1" x14ac:dyDescent="0.3">
      <c r="B36" s="213"/>
      <c r="C36" s="217"/>
      <c r="D36" s="221"/>
      <c r="E36" s="136" t="s">
        <v>55</v>
      </c>
      <c r="F36" s="14">
        <v>6</v>
      </c>
      <c r="G36" s="14">
        <v>1000</v>
      </c>
      <c r="H36" s="104">
        <f t="shared" si="1"/>
        <v>6000</v>
      </c>
      <c r="I36" s="224"/>
    </row>
    <row r="37" spans="2:9" ht="36" x14ac:dyDescent="0.25">
      <c r="B37" s="213"/>
      <c r="C37" s="217"/>
      <c r="D37" s="221"/>
      <c r="E37" s="132" t="s">
        <v>56</v>
      </c>
      <c r="F37" s="14">
        <v>2</v>
      </c>
      <c r="G37" s="14">
        <v>1500</v>
      </c>
      <c r="H37" s="104">
        <f t="shared" si="1"/>
        <v>3000</v>
      </c>
      <c r="I37" s="224"/>
    </row>
    <row r="38" spans="2:9" ht="36" x14ac:dyDescent="0.25">
      <c r="B38" s="213"/>
      <c r="C38" s="217"/>
      <c r="D38" s="221"/>
      <c r="E38" s="132" t="s">
        <v>10</v>
      </c>
      <c r="F38" s="14">
        <v>1</v>
      </c>
      <c r="G38" s="14">
        <v>2500</v>
      </c>
      <c r="H38" s="104">
        <f t="shared" si="1"/>
        <v>2500</v>
      </c>
      <c r="I38" s="224"/>
    </row>
    <row r="39" spans="2:9" ht="36.75" thickBot="1" x14ac:dyDescent="0.3">
      <c r="B39" s="213"/>
      <c r="C39" s="217"/>
      <c r="D39" s="221"/>
      <c r="E39" s="136" t="s">
        <v>57</v>
      </c>
      <c r="F39" s="14">
        <v>1</v>
      </c>
      <c r="G39" s="14">
        <v>2000</v>
      </c>
      <c r="H39" s="104">
        <f t="shared" si="1"/>
        <v>2000</v>
      </c>
      <c r="I39" s="224"/>
    </row>
    <row r="40" spans="2:9" ht="41.25" customHeight="1" thickBot="1" x14ac:dyDescent="0.3">
      <c r="B40" s="214"/>
      <c r="C40" s="218"/>
      <c r="D40" s="222"/>
      <c r="E40" s="136" t="s">
        <v>12</v>
      </c>
      <c r="F40" s="8">
        <v>2</v>
      </c>
      <c r="G40" s="8">
        <v>700</v>
      </c>
      <c r="H40" s="73">
        <f t="shared" si="1"/>
        <v>1400</v>
      </c>
      <c r="I40" s="225"/>
    </row>
    <row r="41" spans="2:9" x14ac:dyDescent="0.25">
      <c r="B41" s="190">
        <v>8</v>
      </c>
      <c r="C41" s="215" t="s">
        <v>58</v>
      </c>
      <c r="D41" s="219" t="s">
        <v>59</v>
      </c>
      <c r="E41" s="134" t="s">
        <v>8</v>
      </c>
      <c r="F41" s="18">
        <v>6</v>
      </c>
      <c r="G41" s="18">
        <v>400</v>
      </c>
      <c r="H41" s="76">
        <f t="shared" si="1"/>
        <v>2400</v>
      </c>
      <c r="I41" s="196">
        <f>H41+H42+H45+H43+H44</f>
        <v>14000</v>
      </c>
    </row>
    <row r="42" spans="2:9" x14ac:dyDescent="0.25">
      <c r="B42" s="212"/>
      <c r="C42" s="216"/>
      <c r="D42" s="220"/>
      <c r="E42" s="131" t="s">
        <v>9</v>
      </c>
      <c r="F42" s="5">
        <v>30</v>
      </c>
      <c r="G42" s="5">
        <v>90</v>
      </c>
      <c r="H42" s="77">
        <f t="shared" si="1"/>
        <v>2700</v>
      </c>
      <c r="I42" s="223"/>
    </row>
    <row r="43" spans="2:9" ht="36" x14ac:dyDescent="0.25">
      <c r="B43" s="213"/>
      <c r="C43" s="217"/>
      <c r="D43" s="221"/>
      <c r="E43" s="132" t="s">
        <v>10</v>
      </c>
      <c r="F43" s="14">
        <v>1</v>
      </c>
      <c r="G43" s="14">
        <v>1250</v>
      </c>
      <c r="H43" s="104">
        <f t="shared" si="1"/>
        <v>1250</v>
      </c>
      <c r="I43" s="224"/>
    </row>
    <row r="44" spans="2:9" ht="36.75" thickBot="1" x14ac:dyDescent="0.3">
      <c r="B44" s="213"/>
      <c r="C44" s="217"/>
      <c r="D44" s="221"/>
      <c r="E44" s="136" t="s">
        <v>56</v>
      </c>
      <c r="F44" s="14">
        <v>1</v>
      </c>
      <c r="G44" s="14">
        <v>1250</v>
      </c>
      <c r="H44" s="104">
        <f t="shared" si="1"/>
        <v>1250</v>
      </c>
      <c r="I44" s="224"/>
    </row>
    <row r="45" spans="2:9" ht="33" customHeight="1" thickBot="1" x14ac:dyDescent="0.3">
      <c r="B45" s="214"/>
      <c r="C45" s="218"/>
      <c r="D45" s="222"/>
      <c r="E45" s="136" t="s">
        <v>55</v>
      </c>
      <c r="F45" s="8">
        <v>64</v>
      </c>
      <c r="G45" s="8">
        <v>100</v>
      </c>
      <c r="H45" s="73">
        <f t="shared" si="1"/>
        <v>6400</v>
      </c>
      <c r="I45" s="225"/>
    </row>
    <row r="46" spans="2:9" x14ac:dyDescent="0.25">
      <c r="B46" s="190">
        <v>9</v>
      </c>
      <c r="C46" s="215" t="s">
        <v>107</v>
      </c>
      <c r="D46" s="219" t="s">
        <v>67</v>
      </c>
      <c r="E46" s="249" t="s">
        <v>6</v>
      </c>
      <c r="F46" s="240">
        <v>58</v>
      </c>
      <c r="G46" s="240">
        <v>690</v>
      </c>
      <c r="H46" s="243">
        <v>40000</v>
      </c>
      <c r="I46" s="196">
        <f>H46+H47+H48</f>
        <v>40000</v>
      </c>
    </row>
    <row r="47" spans="2:9" x14ac:dyDescent="0.25">
      <c r="B47" s="212"/>
      <c r="C47" s="216"/>
      <c r="D47" s="220"/>
      <c r="E47" s="250"/>
      <c r="F47" s="241"/>
      <c r="G47" s="241"/>
      <c r="H47" s="244"/>
      <c r="I47" s="223"/>
    </row>
    <row r="48" spans="2:9" ht="15.75" thickBot="1" x14ac:dyDescent="0.3">
      <c r="B48" s="214"/>
      <c r="C48" s="218"/>
      <c r="D48" s="222"/>
      <c r="E48" s="251"/>
      <c r="F48" s="242"/>
      <c r="G48" s="242"/>
      <c r="H48" s="245"/>
      <c r="I48" s="225"/>
    </row>
    <row r="49" spans="2:9" x14ac:dyDescent="0.25">
      <c r="B49" s="190">
        <v>10</v>
      </c>
      <c r="C49" s="215" t="s">
        <v>60</v>
      </c>
      <c r="D49" s="219" t="s">
        <v>61</v>
      </c>
      <c r="E49" s="249" t="s">
        <v>6</v>
      </c>
      <c r="F49" s="240">
        <v>100</v>
      </c>
      <c r="G49" s="240">
        <v>1000</v>
      </c>
      <c r="H49" s="243">
        <v>100000</v>
      </c>
      <c r="I49" s="196">
        <f>H49+H50+H51</f>
        <v>100000</v>
      </c>
    </row>
    <row r="50" spans="2:9" x14ac:dyDescent="0.25">
      <c r="B50" s="212"/>
      <c r="C50" s="216"/>
      <c r="D50" s="220"/>
      <c r="E50" s="250"/>
      <c r="F50" s="241"/>
      <c r="G50" s="241"/>
      <c r="H50" s="244"/>
      <c r="I50" s="223"/>
    </row>
    <row r="51" spans="2:9" ht="15.75" thickBot="1" x14ac:dyDescent="0.3">
      <c r="B51" s="214"/>
      <c r="C51" s="218"/>
      <c r="D51" s="222"/>
      <c r="E51" s="251"/>
      <c r="F51" s="242"/>
      <c r="G51" s="242"/>
      <c r="H51" s="245"/>
      <c r="I51" s="225"/>
    </row>
    <row r="52" spans="2:9" ht="64.5" thickBot="1" x14ac:dyDescent="0.3">
      <c r="B52" s="126">
        <v>11</v>
      </c>
      <c r="C52" s="129" t="s">
        <v>62</v>
      </c>
      <c r="D52" s="130" t="s">
        <v>63</v>
      </c>
      <c r="E52" s="136" t="s">
        <v>55</v>
      </c>
      <c r="F52" s="21">
        <v>10</v>
      </c>
      <c r="G52" s="21">
        <v>500</v>
      </c>
      <c r="H52" s="80">
        <f t="shared" ref="H52:H53" si="2">F52*G52</f>
        <v>5000</v>
      </c>
      <c r="I52" s="127">
        <f>F52*G52</f>
        <v>5000</v>
      </c>
    </row>
    <row r="53" spans="2:9" x14ac:dyDescent="0.25">
      <c r="B53" s="190">
        <v>12</v>
      </c>
      <c r="C53" s="215" t="s">
        <v>64</v>
      </c>
      <c r="D53" s="219" t="s">
        <v>65</v>
      </c>
      <c r="E53" s="249" t="s">
        <v>55</v>
      </c>
      <c r="F53" s="240">
        <v>10</v>
      </c>
      <c r="G53" s="240">
        <v>500</v>
      </c>
      <c r="H53" s="243">
        <f t="shared" si="2"/>
        <v>5000</v>
      </c>
      <c r="I53" s="196">
        <f>H53+H54+H55+H56+H57</f>
        <v>5000</v>
      </c>
    </row>
    <row r="54" spans="2:9" x14ac:dyDescent="0.25">
      <c r="B54" s="212"/>
      <c r="C54" s="216"/>
      <c r="D54" s="220"/>
      <c r="E54" s="250"/>
      <c r="F54" s="241"/>
      <c r="G54" s="241"/>
      <c r="H54" s="244"/>
      <c r="I54" s="223"/>
    </row>
    <row r="55" spans="2:9" x14ac:dyDescent="0.25">
      <c r="B55" s="212"/>
      <c r="C55" s="216"/>
      <c r="D55" s="220"/>
      <c r="E55" s="250"/>
      <c r="F55" s="241"/>
      <c r="G55" s="241"/>
      <c r="H55" s="244"/>
      <c r="I55" s="223"/>
    </row>
    <row r="56" spans="2:9" x14ac:dyDescent="0.25">
      <c r="B56" s="236"/>
      <c r="C56" s="234"/>
      <c r="D56" s="232"/>
      <c r="E56" s="250"/>
      <c r="F56" s="241"/>
      <c r="G56" s="241"/>
      <c r="H56" s="244"/>
      <c r="I56" s="238"/>
    </row>
    <row r="57" spans="2:9" ht="15.75" thickBot="1" x14ac:dyDescent="0.3">
      <c r="B57" s="237"/>
      <c r="C57" s="235"/>
      <c r="D57" s="233"/>
      <c r="E57" s="251"/>
      <c r="F57" s="242"/>
      <c r="G57" s="242"/>
      <c r="H57" s="245"/>
      <c r="I57" s="239"/>
    </row>
    <row r="58" spans="2:9" hidden="1" x14ac:dyDescent="0.25">
      <c r="B58" s="281"/>
      <c r="C58" s="226"/>
      <c r="D58" s="284"/>
      <c r="E58" s="130"/>
      <c r="F58" s="21"/>
      <c r="G58" s="22"/>
      <c r="H58" s="23"/>
      <c r="I58" s="230">
        <f>H58+H59+H60+H61</f>
        <v>0</v>
      </c>
    </row>
    <row r="59" spans="2:9" hidden="1" x14ac:dyDescent="0.25">
      <c r="B59" s="212"/>
      <c r="C59" s="216"/>
      <c r="D59" s="285"/>
      <c r="E59" s="131"/>
      <c r="F59" s="5"/>
      <c r="G59" s="6"/>
      <c r="H59" s="7"/>
      <c r="I59" s="223"/>
    </row>
    <row r="60" spans="2:9" hidden="1" x14ac:dyDescent="0.25">
      <c r="B60" s="212"/>
      <c r="C60" s="216"/>
      <c r="D60" s="285"/>
      <c r="E60" s="131"/>
      <c r="F60" s="5"/>
      <c r="G60" s="6"/>
      <c r="H60" s="7"/>
      <c r="I60" s="223"/>
    </row>
    <row r="61" spans="2:9" hidden="1" x14ac:dyDescent="0.25">
      <c r="B61" s="282"/>
      <c r="C61" s="283"/>
      <c r="D61" s="286"/>
      <c r="E61" s="132"/>
      <c r="F61" s="14"/>
      <c r="G61" s="15"/>
      <c r="H61" s="16"/>
      <c r="I61" s="231"/>
    </row>
    <row r="62" spans="2:9" hidden="1" x14ac:dyDescent="0.25">
      <c r="B62" s="190"/>
      <c r="C62" s="215"/>
      <c r="D62" s="279"/>
      <c r="E62" s="134"/>
      <c r="F62" s="18"/>
      <c r="G62" s="19"/>
      <c r="H62" s="20"/>
      <c r="I62" s="196">
        <f>H62+H63</f>
        <v>0</v>
      </c>
    </row>
    <row r="63" spans="2:9" ht="15.75" hidden="1" thickBot="1" x14ac:dyDescent="0.3">
      <c r="B63" s="214"/>
      <c r="C63" s="218"/>
      <c r="D63" s="280"/>
      <c r="E63" s="136"/>
      <c r="F63" s="8"/>
      <c r="G63" s="9"/>
      <c r="H63" s="10"/>
      <c r="I63" s="225"/>
    </row>
    <row r="64" spans="2:9" x14ac:dyDescent="0.25">
      <c r="C64" s="211" t="s">
        <v>14</v>
      </c>
      <c r="D64" s="211"/>
      <c r="E64" s="211"/>
      <c r="F64" s="211"/>
      <c r="G64" s="211"/>
      <c r="H64" s="211"/>
      <c r="I64" s="17">
        <f>I10+I19+I22+I25+I28+I31+I34+I41+I49+I52+I53+I46</f>
        <v>1132300</v>
      </c>
    </row>
    <row r="65" spans="2:9" x14ac:dyDescent="0.25">
      <c r="C65" s="133"/>
      <c r="D65" s="133"/>
      <c r="E65" s="133"/>
      <c r="F65" s="133"/>
      <c r="G65" s="133"/>
      <c r="H65" s="133"/>
      <c r="I65" s="17"/>
    </row>
    <row r="66" spans="2:9" x14ac:dyDescent="0.25">
      <c r="C66" s="270" t="s">
        <v>16</v>
      </c>
      <c r="D66" s="271"/>
      <c r="E66" s="271"/>
      <c r="F66" s="271"/>
      <c r="G66" s="271"/>
      <c r="H66" s="271"/>
      <c r="I66" s="17"/>
    </row>
    <row r="67" spans="2:9" ht="15.75" thickBot="1" x14ac:dyDescent="0.3"/>
    <row r="68" spans="2:9" ht="24.75" x14ac:dyDescent="0.25">
      <c r="B68" s="190">
        <v>1</v>
      </c>
      <c r="C68" s="277" t="s">
        <v>66</v>
      </c>
      <c r="D68" s="199" t="s">
        <v>67</v>
      </c>
      <c r="E68" s="33" t="s">
        <v>68</v>
      </c>
      <c r="F68" s="11">
        <v>20</v>
      </c>
      <c r="G68" s="11">
        <v>3510</v>
      </c>
      <c r="H68" s="103"/>
      <c r="I68" s="196">
        <f>H68+H69</f>
        <v>0</v>
      </c>
    </row>
    <row r="69" spans="2:9" ht="43.5" customHeight="1" thickBot="1" x14ac:dyDescent="0.3">
      <c r="B69" s="191"/>
      <c r="C69" s="278"/>
      <c r="D69" s="201"/>
      <c r="E69" s="28" t="s">
        <v>69</v>
      </c>
      <c r="F69" s="12">
        <v>34</v>
      </c>
      <c r="G69" s="12">
        <v>876</v>
      </c>
      <c r="H69" s="93"/>
      <c r="I69" s="198"/>
    </row>
    <row r="70" spans="2:9" x14ac:dyDescent="0.25">
      <c r="B70" s="190">
        <v>2</v>
      </c>
      <c r="C70" s="272" t="s">
        <v>70</v>
      </c>
      <c r="D70" s="273" t="s">
        <v>71</v>
      </c>
      <c r="E70" s="36" t="s">
        <v>8</v>
      </c>
      <c r="F70" s="21">
        <v>3</v>
      </c>
      <c r="G70" s="21">
        <v>300</v>
      </c>
      <c r="H70" s="80">
        <f t="shared" ref="H70:H71" si="3">F70*G70</f>
        <v>900</v>
      </c>
      <c r="I70" s="274">
        <f>H70+H71+H73+H72</f>
        <v>10000</v>
      </c>
    </row>
    <row r="71" spans="2:9" x14ac:dyDescent="0.25">
      <c r="B71" s="212"/>
      <c r="C71" s="203"/>
      <c r="D71" s="220"/>
      <c r="E71" s="34" t="s">
        <v>9</v>
      </c>
      <c r="F71" s="5">
        <v>30</v>
      </c>
      <c r="G71" s="5">
        <v>90</v>
      </c>
      <c r="H71" s="77">
        <f t="shared" si="3"/>
        <v>2700</v>
      </c>
      <c r="I71" s="275"/>
    </row>
    <row r="72" spans="2:9" ht="36.75" x14ac:dyDescent="0.25">
      <c r="B72" s="213"/>
      <c r="C72" s="204"/>
      <c r="D72" s="221"/>
      <c r="E72" s="34" t="s">
        <v>72</v>
      </c>
      <c r="F72" s="14">
        <v>4</v>
      </c>
      <c r="G72" s="14">
        <v>475</v>
      </c>
      <c r="H72" s="104">
        <f>F72*G72</f>
        <v>1900</v>
      </c>
      <c r="I72" s="276"/>
    </row>
    <row r="73" spans="2:9" ht="25.5" thickBot="1" x14ac:dyDescent="0.3">
      <c r="B73" s="214"/>
      <c r="C73" s="204"/>
      <c r="D73" s="221"/>
      <c r="E73" s="37" t="s">
        <v>11</v>
      </c>
      <c r="F73" s="14">
        <v>30</v>
      </c>
      <c r="G73" s="14">
        <v>150</v>
      </c>
      <c r="H73" s="104">
        <f>F73*G73</f>
        <v>4500</v>
      </c>
      <c r="I73" s="276"/>
    </row>
    <row r="74" spans="2:9" x14ac:dyDescent="0.25">
      <c r="B74" s="227">
        <v>3</v>
      </c>
      <c r="C74" s="246" t="s">
        <v>73</v>
      </c>
      <c r="D74" s="199" t="s">
        <v>74</v>
      </c>
      <c r="E74" s="249" t="s">
        <v>17</v>
      </c>
      <c r="F74" s="252">
        <v>1</v>
      </c>
      <c r="G74" s="255">
        <v>50000</v>
      </c>
      <c r="H74" s="258">
        <f>F74*G74</f>
        <v>50000</v>
      </c>
      <c r="I74" s="196">
        <f>H74+H75+H76+H77</f>
        <v>50000</v>
      </c>
    </row>
    <row r="75" spans="2:9" x14ac:dyDescent="0.25">
      <c r="B75" s="236"/>
      <c r="C75" s="247"/>
      <c r="D75" s="232"/>
      <c r="E75" s="250"/>
      <c r="F75" s="253"/>
      <c r="G75" s="256"/>
      <c r="H75" s="259"/>
      <c r="I75" s="197"/>
    </row>
    <row r="76" spans="2:9" x14ac:dyDescent="0.25">
      <c r="B76" s="236"/>
      <c r="C76" s="247"/>
      <c r="D76" s="232"/>
      <c r="E76" s="250"/>
      <c r="F76" s="253"/>
      <c r="G76" s="256"/>
      <c r="H76" s="259"/>
      <c r="I76" s="197"/>
    </row>
    <row r="77" spans="2:9" ht="15.75" thickBot="1" x14ac:dyDescent="0.3">
      <c r="B77" s="237"/>
      <c r="C77" s="248"/>
      <c r="D77" s="233"/>
      <c r="E77" s="251"/>
      <c r="F77" s="254"/>
      <c r="G77" s="257"/>
      <c r="H77" s="260"/>
      <c r="I77" s="198"/>
    </row>
    <row r="78" spans="2:9" ht="39" thickBot="1" x14ac:dyDescent="0.3">
      <c r="B78" s="122">
        <v>4</v>
      </c>
      <c r="C78" s="128" t="s">
        <v>39</v>
      </c>
      <c r="D78" s="134" t="s">
        <v>40</v>
      </c>
      <c r="E78" s="78" t="s">
        <v>6</v>
      </c>
      <c r="F78" s="18">
        <v>400</v>
      </c>
      <c r="G78" s="18">
        <v>250</v>
      </c>
      <c r="H78" s="76">
        <f t="shared" ref="H78:H87" si="4">F78*G78</f>
        <v>100000</v>
      </c>
      <c r="I78" s="121">
        <f>H78</f>
        <v>100000</v>
      </c>
    </row>
    <row r="79" spans="2:9" ht="109.5" thickBot="1" x14ac:dyDescent="0.3">
      <c r="B79" s="122">
        <v>5</v>
      </c>
      <c r="C79" s="86" t="s">
        <v>75</v>
      </c>
      <c r="D79" s="116" t="s">
        <v>76</v>
      </c>
      <c r="E79" s="87" t="s">
        <v>77</v>
      </c>
      <c r="F79" s="137">
        <v>2</v>
      </c>
      <c r="G79" s="137">
        <v>18000</v>
      </c>
      <c r="H79" s="140">
        <f t="shared" si="4"/>
        <v>36000</v>
      </c>
      <c r="I79" s="83">
        <f>H79</f>
        <v>36000</v>
      </c>
    </row>
    <row r="80" spans="2:9" ht="39" thickBot="1" x14ac:dyDescent="0.3">
      <c r="B80" s="100">
        <v>6</v>
      </c>
      <c r="C80" s="94" t="s">
        <v>78</v>
      </c>
      <c r="D80" s="117" t="s">
        <v>79</v>
      </c>
      <c r="E80" s="40" t="s">
        <v>17</v>
      </c>
      <c r="F80" s="41">
        <v>1</v>
      </c>
      <c r="G80" s="41">
        <v>70000</v>
      </c>
      <c r="H80" s="91">
        <f t="shared" si="4"/>
        <v>70000</v>
      </c>
      <c r="I80" s="44">
        <f>H80</f>
        <v>70000</v>
      </c>
    </row>
    <row r="81" spans="2:9" ht="39" thickBot="1" x14ac:dyDescent="0.3">
      <c r="B81" s="82">
        <v>7</v>
      </c>
      <c r="C81" s="95" t="s">
        <v>80</v>
      </c>
      <c r="D81" s="118" t="s">
        <v>81</v>
      </c>
      <c r="E81" s="81" t="s">
        <v>82</v>
      </c>
      <c r="F81" s="138">
        <v>2</v>
      </c>
      <c r="G81" s="138">
        <v>40000</v>
      </c>
      <c r="H81" s="141">
        <f t="shared" si="4"/>
        <v>80000</v>
      </c>
      <c r="I81" s="84">
        <f>H81</f>
        <v>80000</v>
      </c>
    </row>
    <row r="82" spans="2:9" ht="51.75" thickBot="1" x14ac:dyDescent="0.3">
      <c r="B82" s="100">
        <v>8</v>
      </c>
      <c r="C82" s="48" t="s">
        <v>83</v>
      </c>
      <c r="D82" s="117" t="s">
        <v>84</v>
      </c>
      <c r="E82" s="40" t="s">
        <v>17</v>
      </c>
      <c r="F82" s="41">
        <v>1</v>
      </c>
      <c r="G82" s="41">
        <v>60000</v>
      </c>
      <c r="H82" s="91">
        <f t="shared" si="4"/>
        <v>60000</v>
      </c>
      <c r="I82" s="44">
        <f>H82</f>
        <v>60000</v>
      </c>
    </row>
    <row r="83" spans="2:9" ht="51.75" thickBot="1" x14ac:dyDescent="0.3">
      <c r="B83" s="49">
        <v>9</v>
      </c>
      <c r="C83" s="98" t="s">
        <v>85</v>
      </c>
      <c r="D83" s="119" t="s">
        <v>86</v>
      </c>
      <c r="E83" s="45" t="s">
        <v>17</v>
      </c>
      <c r="F83" s="139">
        <v>1</v>
      </c>
      <c r="G83" s="139">
        <v>140000</v>
      </c>
      <c r="H83" s="142"/>
      <c r="I83" s="85"/>
    </row>
    <row r="84" spans="2:9" ht="26.25" thickBot="1" x14ac:dyDescent="0.3">
      <c r="B84" s="122">
        <v>10</v>
      </c>
      <c r="C84" s="128" t="s">
        <v>87</v>
      </c>
      <c r="D84" s="92" t="s">
        <v>88</v>
      </c>
      <c r="E84" s="34" t="s">
        <v>6</v>
      </c>
      <c r="F84" s="18">
        <v>100</v>
      </c>
      <c r="G84" s="18">
        <v>1000</v>
      </c>
      <c r="H84" s="76"/>
      <c r="I84" s="121">
        <f>H84</f>
        <v>0</v>
      </c>
    </row>
    <row r="85" spans="2:9" ht="51.75" thickBot="1" x14ac:dyDescent="0.3">
      <c r="B85" s="49">
        <v>11</v>
      </c>
      <c r="C85" s="48" t="s">
        <v>89</v>
      </c>
      <c r="D85" s="117" t="s">
        <v>67</v>
      </c>
      <c r="E85" s="40" t="s">
        <v>6</v>
      </c>
      <c r="F85" s="41">
        <v>150</v>
      </c>
      <c r="G85" s="41">
        <v>400</v>
      </c>
      <c r="H85" s="91"/>
      <c r="I85" s="44"/>
    </row>
    <row r="86" spans="2:9" ht="24.75" x14ac:dyDescent="0.25">
      <c r="B86" s="190">
        <v>12</v>
      </c>
      <c r="C86" s="193" t="s">
        <v>90</v>
      </c>
      <c r="D86" s="199" t="s">
        <v>91</v>
      </c>
      <c r="E86" s="33" t="s">
        <v>11</v>
      </c>
      <c r="F86" s="11">
        <v>30</v>
      </c>
      <c r="G86" s="11">
        <v>150</v>
      </c>
      <c r="H86" s="103">
        <f t="shared" si="4"/>
        <v>4500</v>
      </c>
      <c r="I86" s="196">
        <f>H86+H87</f>
        <v>10000</v>
      </c>
    </row>
    <row r="87" spans="2:9" ht="75" customHeight="1" thickBot="1" x14ac:dyDescent="0.3">
      <c r="B87" s="192"/>
      <c r="C87" s="195"/>
      <c r="D87" s="201"/>
      <c r="E87" s="28" t="s">
        <v>92</v>
      </c>
      <c r="F87" s="12">
        <v>10</v>
      </c>
      <c r="G87" s="12">
        <v>550</v>
      </c>
      <c r="H87" s="93">
        <f t="shared" si="4"/>
        <v>5500</v>
      </c>
      <c r="I87" s="198"/>
    </row>
    <row r="88" spans="2:9" x14ac:dyDescent="0.25">
      <c r="C88" s="211" t="s">
        <v>18</v>
      </c>
      <c r="D88" s="211"/>
      <c r="E88" s="211"/>
      <c r="F88" s="211"/>
      <c r="G88" s="211"/>
      <c r="H88" s="211"/>
      <c r="I88" s="17">
        <f>I68+I70+I74+I78+I79+I80+I81+I82+I83+I84+I85+I86</f>
        <v>416000</v>
      </c>
    </row>
    <row r="90" spans="2:9" x14ac:dyDescent="0.25">
      <c r="C90" s="261" t="s">
        <v>19</v>
      </c>
      <c r="D90" s="261"/>
      <c r="E90" s="261"/>
      <c r="F90" s="261"/>
      <c r="G90" s="261"/>
      <c r="H90" s="261"/>
    </row>
    <row r="91" spans="2:9" ht="15.75" thickBot="1" x14ac:dyDescent="0.3"/>
    <row r="92" spans="2:9" ht="51.75" thickBot="1" x14ac:dyDescent="0.3">
      <c r="B92" s="122">
        <v>1</v>
      </c>
      <c r="C92" s="123" t="s">
        <v>93</v>
      </c>
      <c r="D92" s="124" t="s">
        <v>81</v>
      </c>
      <c r="E92" s="33" t="s">
        <v>82</v>
      </c>
      <c r="F92" s="11">
        <v>7</v>
      </c>
      <c r="G92" s="11">
        <v>40000</v>
      </c>
      <c r="H92" s="103"/>
      <c r="I92" s="121"/>
    </row>
    <row r="93" spans="2:9" ht="39" thickBot="1" x14ac:dyDescent="0.3">
      <c r="B93" s="122">
        <v>2</v>
      </c>
      <c r="C93" s="128" t="s">
        <v>39</v>
      </c>
      <c r="D93" s="112" t="s">
        <v>40</v>
      </c>
      <c r="E93" s="35" t="s">
        <v>6</v>
      </c>
      <c r="F93" s="18">
        <v>400</v>
      </c>
      <c r="G93" s="18">
        <v>250</v>
      </c>
      <c r="H93" s="76">
        <f t="shared" ref="H93:H96" si="5">F93*G93</f>
        <v>100000</v>
      </c>
      <c r="I93" s="121">
        <f>H93</f>
        <v>100000</v>
      </c>
    </row>
    <row r="94" spans="2:9" ht="39" thickBot="1" x14ac:dyDescent="0.3">
      <c r="B94" s="135">
        <v>3</v>
      </c>
      <c r="C94" s="128" t="s">
        <v>94</v>
      </c>
      <c r="D94" s="124" t="s">
        <v>81</v>
      </c>
      <c r="E94" s="33" t="s">
        <v>82</v>
      </c>
      <c r="F94" s="13">
        <v>10</v>
      </c>
      <c r="G94" s="11">
        <v>4000</v>
      </c>
      <c r="H94" s="103">
        <f t="shared" si="5"/>
        <v>40000</v>
      </c>
      <c r="I94" s="121">
        <f>H94</f>
        <v>40000</v>
      </c>
    </row>
    <row r="95" spans="2:9" ht="51.75" thickBot="1" x14ac:dyDescent="0.3">
      <c r="B95" s="122">
        <v>4</v>
      </c>
      <c r="C95" s="123" t="s">
        <v>95</v>
      </c>
      <c r="D95" s="58" t="s">
        <v>79</v>
      </c>
      <c r="E95" s="33" t="s">
        <v>17</v>
      </c>
      <c r="F95" s="11">
        <v>1</v>
      </c>
      <c r="G95" s="11">
        <v>70000</v>
      </c>
      <c r="H95" s="103">
        <f t="shared" si="5"/>
        <v>70000</v>
      </c>
      <c r="I95" s="121">
        <f>F95*G95</f>
        <v>70000</v>
      </c>
    </row>
    <row r="96" spans="2:9" ht="26.25" thickBot="1" x14ac:dyDescent="0.3">
      <c r="B96" s="122">
        <v>5</v>
      </c>
      <c r="C96" s="128" t="s">
        <v>96</v>
      </c>
      <c r="D96" s="125" t="s">
        <v>67</v>
      </c>
      <c r="E96" s="35" t="s">
        <v>6</v>
      </c>
      <c r="F96" s="18">
        <v>130</v>
      </c>
      <c r="G96" s="18">
        <v>600</v>
      </c>
      <c r="H96" s="76">
        <f t="shared" si="5"/>
        <v>78000</v>
      </c>
      <c r="I96" s="121">
        <f>H96</f>
        <v>78000</v>
      </c>
    </row>
    <row r="97" spans="2:9" ht="48" x14ac:dyDescent="0.25">
      <c r="B97" s="135">
        <v>6</v>
      </c>
      <c r="C97" s="128" t="s">
        <v>97</v>
      </c>
      <c r="D97" s="124" t="s">
        <v>98</v>
      </c>
      <c r="E97" s="33" t="s">
        <v>17</v>
      </c>
      <c r="F97" s="13">
        <v>1</v>
      </c>
      <c r="G97" s="11">
        <v>100000</v>
      </c>
      <c r="H97" s="103"/>
      <c r="I97" s="121">
        <f>H97</f>
        <v>0</v>
      </c>
    </row>
    <row r="98" spans="2:9" ht="15.75" customHeight="1" x14ac:dyDescent="0.25">
      <c r="C98" s="262" t="s">
        <v>21</v>
      </c>
      <c r="D98" s="262"/>
      <c r="E98" s="262"/>
      <c r="F98" s="262"/>
      <c r="G98" s="262"/>
      <c r="H98" s="262"/>
      <c r="I98" s="46">
        <f>I92+I93+I94+I95+I96+I97</f>
        <v>288000</v>
      </c>
    </row>
    <row r="100" spans="2:9" ht="15" customHeight="1" x14ac:dyDescent="0.25">
      <c r="C100" s="263" t="s">
        <v>22</v>
      </c>
      <c r="D100" s="263"/>
      <c r="E100" s="263"/>
      <c r="F100" s="263"/>
      <c r="G100" s="263"/>
      <c r="H100" s="263"/>
    </row>
    <row r="101" spans="2:9" ht="15.75" thickBot="1" x14ac:dyDescent="0.3"/>
    <row r="102" spans="2:9" ht="39" thickBot="1" x14ac:dyDescent="0.3">
      <c r="B102" s="122">
        <v>1</v>
      </c>
      <c r="C102" s="123" t="s">
        <v>100</v>
      </c>
      <c r="D102" s="58" t="s">
        <v>40</v>
      </c>
      <c r="E102" s="60" t="s">
        <v>6</v>
      </c>
      <c r="F102" s="11">
        <v>200</v>
      </c>
      <c r="G102" s="101">
        <v>1000</v>
      </c>
      <c r="H102" s="102">
        <f t="shared" ref="H102:H123" si="6">F102*G102</f>
        <v>200000</v>
      </c>
      <c r="I102" s="121">
        <f t="shared" ref="I102:I107" si="7">H102</f>
        <v>200000</v>
      </c>
    </row>
    <row r="103" spans="2:9" ht="39" thickBot="1" x14ac:dyDescent="0.3">
      <c r="B103" s="135">
        <v>2</v>
      </c>
      <c r="C103" s="128" t="s">
        <v>39</v>
      </c>
      <c r="D103" s="58" t="s">
        <v>40</v>
      </c>
      <c r="E103" s="134" t="s">
        <v>6</v>
      </c>
      <c r="F103" s="13">
        <v>400</v>
      </c>
      <c r="G103" s="101">
        <v>250</v>
      </c>
      <c r="H103" s="102">
        <f t="shared" si="6"/>
        <v>100000</v>
      </c>
      <c r="I103" s="121">
        <f t="shared" si="7"/>
        <v>100000</v>
      </c>
    </row>
    <row r="104" spans="2:9" ht="39" thickBot="1" x14ac:dyDescent="0.3">
      <c r="B104" s="122">
        <v>3</v>
      </c>
      <c r="C104" s="128" t="s">
        <v>101</v>
      </c>
      <c r="D104" s="125" t="s">
        <v>102</v>
      </c>
      <c r="E104" s="134" t="s">
        <v>103</v>
      </c>
      <c r="F104" s="18">
        <v>92</v>
      </c>
      <c r="G104" s="74">
        <v>650</v>
      </c>
      <c r="H104" s="75">
        <v>60000</v>
      </c>
      <c r="I104" s="121">
        <f t="shared" si="7"/>
        <v>60000</v>
      </c>
    </row>
    <row r="105" spans="2:9" ht="51.75" thickBot="1" x14ac:dyDescent="0.3">
      <c r="B105" s="122">
        <v>4</v>
      </c>
      <c r="C105" s="128" t="s">
        <v>108</v>
      </c>
      <c r="D105" s="125" t="s">
        <v>67</v>
      </c>
      <c r="E105" s="134" t="s">
        <v>6</v>
      </c>
      <c r="F105" s="18">
        <v>120</v>
      </c>
      <c r="G105" s="74">
        <v>850</v>
      </c>
      <c r="H105" s="75">
        <v>103000</v>
      </c>
      <c r="I105" s="121">
        <v>103000</v>
      </c>
    </row>
    <row r="106" spans="2:9" ht="26.25" thickBot="1" x14ac:dyDescent="0.3">
      <c r="B106" s="122">
        <v>5</v>
      </c>
      <c r="C106" s="128" t="s">
        <v>104</v>
      </c>
      <c r="D106" s="125" t="s">
        <v>88</v>
      </c>
      <c r="E106" s="134" t="s">
        <v>6</v>
      </c>
      <c r="F106" s="18">
        <v>100</v>
      </c>
      <c r="G106" s="74">
        <v>1000</v>
      </c>
      <c r="H106" s="75"/>
      <c r="I106" s="121"/>
    </row>
    <row r="107" spans="2:9" ht="39" thickBot="1" x14ac:dyDescent="0.3">
      <c r="B107" s="100">
        <v>6</v>
      </c>
      <c r="C107" s="48" t="s">
        <v>105</v>
      </c>
      <c r="D107" s="39" t="s">
        <v>40</v>
      </c>
      <c r="E107" s="117" t="s">
        <v>6</v>
      </c>
      <c r="F107" s="41">
        <v>120</v>
      </c>
      <c r="G107" s="89">
        <v>350</v>
      </c>
      <c r="H107" s="90">
        <f t="shared" si="6"/>
        <v>42000</v>
      </c>
      <c r="I107" s="44">
        <f t="shared" si="7"/>
        <v>42000</v>
      </c>
    </row>
    <row r="108" spans="2:9" hidden="1" x14ac:dyDescent="0.25">
      <c r="B108" s="190"/>
      <c r="C108" s="215"/>
      <c r="D108" s="279"/>
      <c r="E108" s="134"/>
      <c r="F108" s="18"/>
      <c r="G108" s="19"/>
      <c r="H108" s="20">
        <f t="shared" si="6"/>
        <v>0</v>
      </c>
      <c r="I108" s="196">
        <f>H108+H109+H110</f>
        <v>0</v>
      </c>
    </row>
    <row r="109" spans="2:9" hidden="1" x14ac:dyDescent="0.25">
      <c r="B109" s="212"/>
      <c r="C109" s="216"/>
      <c r="D109" s="285"/>
      <c r="E109" s="131"/>
      <c r="F109" s="5"/>
      <c r="G109" s="6"/>
      <c r="H109" s="7">
        <f t="shared" si="6"/>
        <v>0</v>
      </c>
      <c r="I109" s="223"/>
    </row>
    <row r="110" spans="2:9" ht="15.75" hidden="1" thickBot="1" x14ac:dyDescent="0.3">
      <c r="B110" s="214"/>
      <c r="C110" s="218"/>
      <c r="D110" s="280"/>
      <c r="E110" s="136"/>
      <c r="F110" s="8"/>
      <c r="G110" s="9"/>
      <c r="H110" s="10">
        <f t="shared" si="6"/>
        <v>0</v>
      </c>
      <c r="I110" s="225"/>
    </row>
    <row r="111" spans="2:9" ht="15.75" hidden="1" thickBot="1" x14ac:dyDescent="0.3">
      <c r="B111" s="49"/>
      <c r="C111" s="48"/>
      <c r="D111" s="39"/>
      <c r="E111" s="40"/>
      <c r="F111" s="41"/>
      <c r="G111" s="42"/>
      <c r="H111" s="43">
        <f t="shared" si="6"/>
        <v>0</v>
      </c>
      <c r="I111" s="44">
        <f>F111*G111</f>
        <v>0</v>
      </c>
    </row>
    <row r="112" spans="2:9" hidden="1" x14ac:dyDescent="0.25">
      <c r="B112" s="281"/>
      <c r="C112" s="226"/>
      <c r="D112" s="284"/>
      <c r="E112" s="130"/>
      <c r="F112" s="21"/>
      <c r="G112" s="22"/>
      <c r="H112" s="23">
        <f t="shared" si="6"/>
        <v>0</v>
      </c>
      <c r="I112" s="230">
        <f>H112+H113+H115+H114</f>
        <v>0</v>
      </c>
    </row>
    <row r="113" spans="2:9" hidden="1" x14ac:dyDescent="0.25">
      <c r="B113" s="212"/>
      <c r="C113" s="216"/>
      <c r="D113" s="285"/>
      <c r="E113" s="131"/>
      <c r="F113" s="5"/>
      <c r="G113" s="6"/>
      <c r="H113" s="7">
        <f t="shared" si="6"/>
        <v>0</v>
      </c>
      <c r="I113" s="223"/>
    </row>
    <row r="114" spans="2:9" hidden="1" x14ac:dyDescent="0.25">
      <c r="B114" s="213"/>
      <c r="C114" s="217"/>
      <c r="D114" s="290"/>
      <c r="E114" s="132"/>
      <c r="F114" s="14"/>
      <c r="G114" s="15"/>
      <c r="H114" s="16">
        <f t="shared" si="6"/>
        <v>0</v>
      </c>
      <c r="I114" s="224"/>
    </row>
    <row r="115" spans="2:9" hidden="1" x14ac:dyDescent="0.25">
      <c r="B115" s="213"/>
      <c r="C115" s="217"/>
      <c r="D115" s="290"/>
      <c r="E115" s="132"/>
      <c r="F115" s="14"/>
      <c r="G115" s="15"/>
      <c r="H115" s="16">
        <f t="shared" si="6"/>
        <v>0</v>
      </c>
      <c r="I115" s="224"/>
    </row>
    <row r="116" spans="2:9" hidden="1" x14ac:dyDescent="0.25">
      <c r="B116" s="190"/>
      <c r="C116" s="246"/>
      <c r="D116" s="279"/>
      <c r="E116" s="134"/>
      <c r="F116" s="18"/>
      <c r="G116" s="19"/>
      <c r="H116" s="20">
        <f t="shared" si="6"/>
        <v>0</v>
      </c>
      <c r="I116" s="196">
        <f>H116+H117+H118+H119</f>
        <v>0</v>
      </c>
    </row>
    <row r="117" spans="2:9" hidden="1" x14ac:dyDescent="0.25">
      <c r="B117" s="212"/>
      <c r="C117" s="287"/>
      <c r="D117" s="285"/>
      <c r="E117" s="131"/>
      <c r="F117" s="5"/>
      <c r="G117" s="6"/>
      <c r="H117" s="7">
        <f t="shared" si="6"/>
        <v>0</v>
      </c>
      <c r="I117" s="223"/>
    </row>
    <row r="118" spans="2:9" hidden="1" x14ac:dyDescent="0.25">
      <c r="B118" s="212"/>
      <c r="C118" s="287"/>
      <c r="D118" s="285"/>
      <c r="E118" s="131"/>
      <c r="F118" s="5"/>
      <c r="G118" s="6"/>
      <c r="H118" s="7">
        <f t="shared" si="6"/>
        <v>0</v>
      </c>
      <c r="I118" s="223"/>
    </row>
    <row r="119" spans="2:9" ht="15.75" hidden="1" thickBot="1" x14ac:dyDescent="0.3">
      <c r="B119" s="236"/>
      <c r="C119" s="248"/>
      <c r="D119" s="288"/>
      <c r="E119" s="32"/>
      <c r="F119" s="8"/>
      <c r="G119" s="9"/>
      <c r="H119" s="10">
        <f t="shared" si="6"/>
        <v>0</v>
      </c>
      <c r="I119" s="239"/>
    </row>
    <row r="120" spans="2:9" hidden="1" x14ac:dyDescent="0.25">
      <c r="B120" s="281"/>
      <c r="C120" s="289"/>
      <c r="D120" s="284"/>
      <c r="E120" s="130"/>
      <c r="F120" s="21"/>
      <c r="G120" s="22"/>
      <c r="H120" s="23"/>
      <c r="I120" s="230">
        <f>H120+H121+H122+H123</f>
        <v>0</v>
      </c>
    </row>
    <row r="121" spans="2:9" hidden="1" x14ac:dyDescent="0.25">
      <c r="B121" s="212"/>
      <c r="C121" s="287"/>
      <c r="D121" s="285"/>
      <c r="E121" s="131"/>
      <c r="F121" s="5"/>
      <c r="G121" s="6"/>
      <c r="H121" s="7">
        <f t="shared" si="6"/>
        <v>0</v>
      </c>
      <c r="I121" s="223"/>
    </row>
    <row r="122" spans="2:9" hidden="1" x14ac:dyDescent="0.25">
      <c r="B122" s="212"/>
      <c r="C122" s="287"/>
      <c r="D122" s="285"/>
      <c r="E122" s="131"/>
      <c r="F122" s="5"/>
      <c r="G122" s="6"/>
      <c r="H122" s="7">
        <f t="shared" si="6"/>
        <v>0</v>
      </c>
      <c r="I122" s="223"/>
    </row>
    <row r="123" spans="2:9" ht="15.75" hidden="1" thickBot="1" x14ac:dyDescent="0.3">
      <c r="B123" s="237"/>
      <c r="C123" s="248"/>
      <c r="D123" s="288"/>
      <c r="E123" s="136"/>
      <c r="F123" s="8"/>
      <c r="G123" s="9"/>
      <c r="H123" s="10">
        <f t="shared" si="6"/>
        <v>0</v>
      </c>
      <c r="I123" s="239"/>
    </row>
    <row r="124" spans="2:9" ht="15.75" x14ac:dyDescent="0.25">
      <c r="C124" s="211" t="s">
        <v>23</v>
      </c>
      <c r="D124" s="211"/>
      <c r="E124" s="211"/>
      <c r="F124" s="211"/>
      <c r="G124" s="211"/>
      <c r="H124" s="211"/>
      <c r="I124" s="46">
        <f>I102+I103+I104+I106+I107+I108+I111+I112+I116+I120+I105</f>
        <v>505000</v>
      </c>
    </row>
    <row r="126" spans="2:9" ht="17.25" x14ac:dyDescent="0.3">
      <c r="D126" s="186" t="s">
        <v>24</v>
      </c>
      <c r="E126" s="186"/>
      <c r="F126" s="186"/>
      <c r="G126" s="186"/>
      <c r="H126" s="186"/>
      <c r="I126" s="61">
        <f>I64+I88+I98+I124</f>
        <v>2341300</v>
      </c>
    </row>
  </sheetData>
  <mergeCells count="124">
    <mergeCell ref="B120:B123"/>
    <mergeCell ref="C120:C123"/>
    <mergeCell ref="D120:D123"/>
    <mergeCell ref="I120:I123"/>
    <mergeCell ref="C124:H124"/>
    <mergeCell ref="D126:H126"/>
    <mergeCell ref="I108:I110"/>
    <mergeCell ref="B112:B115"/>
    <mergeCell ref="C112:C115"/>
    <mergeCell ref="D112:D115"/>
    <mergeCell ref="I112:I115"/>
    <mergeCell ref="B116:B119"/>
    <mergeCell ref="C116:C119"/>
    <mergeCell ref="D116:D119"/>
    <mergeCell ref="I116:I119"/>
    <mergeCell ref="C88:H88"/>
    <mergeCell ref="C90:H90"/>
    <mergeCell ref="C98:H98"/>
    <mergeCell ref="C100:H100"/>
    <mergeCell ref="B108:B110"/>
    <mergeCell ref="C108:C110"/>
    <mergeCell ref="D108:D110"/>
    <mergeCell ref="H74:H77"/>
    <mergeCell ref="I74:I77"/>
    <mergeCell ref="B86:B87"/>
    <mergeCell ref="C86:C87"/>
    <mergeCell ref="D86:D87"/>
    <mergeCell ref="I86:I87"/>
    <mergeCell ref="B74:B77"/>
    <mergeCell ref="C74:C77"/>
    <mergeCell ref="D74:D77"/>
    <mergeCell ref="E74:E77"/>
    <mergeCell ref="F74:F77"/>
    <mergeCell ref="G74:G77"/>
    <mergeCell ref="B68:B69"/>
    <mergeCell ref="C68:C69"/>
    <mergeCell ref="D68:D69"/>
    <mergeCell ref="I68:I69"/>
    <mergeCell ref="B70:B73"/>
    <mergeCell ref="C70:C73"/>
    <mergeCell ref="D70:D73"/>
    <mergeCell ref="I70:I73"/>
    <mergeCell ref="B62:B63"/>
    <mergeCell ref="C62:C63"/>
    <mergeCell ref="D62:D63"/>
    <mergeCell ref="I62:I63"/>
    <mergeCell ref="C64:H64"/>
    <mergeCell ref="C66:H66"/>
    <mergeCell ref="B58:B61"/>
    <mergeCell ref="C58:C61"/>
    <mergeCell ref="D58:D61"/>
    <mergeCell ref="I58:I61"/>
    <mergeCell ref="B53:B57"/>
    <mergeCell ref="C53:C57"/>
    <mergeCell ref="D53:D57"/>
    <mergeCell ref="E53:E57"/>
    <mergeCell ref="F53:F57"/>
    <mergeCell ref="G53:G57"/>
    <mergeCell ref="B49:B51"/>
    <mergeCell ref="C49:C51"/>
    <mergeCell ref="D49:D51"/>
    <mergeCell ref="E49:E51"/>
    <mergeCell ref="F49:F51"/>
    <mergeCell ref="G49:G51"/>
    <mergeCell ref="H49:H51"/>
    <mergeCell ref="I49:I51"/>
    <mergeCell ref="H53:H57"/>
    <mergeCell ref="I53:I57"/>
    <mergeCell ref="B41:B45"/>
    <mergeCell ref="C41:C45"/>
    <mergeCell ref="D41:D45"/>
    <mergeCell ref="I41:I45"/>
    <mergeCell ref="B46:B48"/>
    <mergeCell ref="C46:C48"/>
    <mergeCell ref="D46:D48"/>
    <mergeCell ref="E46:E48"/>
    <mergeCell ref="F46:F48"/>
    <mergeCell ref="G46:G48"/>
    <mergeCell ref="H46:H48"/>
    <mergeCell ref="I46:I48"/>
    <mergeCell ref="B31:B33"/>
    <mergeCell ref="C31:C33"/>
    <mergeCell ref="D31:D33"/>
    <mergeCell ref="I31:I33"/>
    <mergeCell ref="B34:B40"/>
    <mergeCell ref="C34:C40"/>
    <mergeCell ref="D34:D40"/>
    <mergeCell ref="I34:I40"/>
    <mergeCell ref="H25:H27"/>
    <mergeCell ref="I25:I27"/>
    <mergeCell ref="B28:B30"/>
    <mergeCell ref="C28:C30"/>
    <mergeCell ref="D28:D30"/>
    <mergeCell ref="I28:I30"/>
    <mergeCell ref="B25:B27"/>
    <mergeCell ref="C25:C27"/>
    <mergeCell ref="D25:D27"/>
    <mergeCell ref="E25:E27"/>
    <mergeCell ref="F25:F27"/>
    <mergeCell ref="G25:G27"/>
    <mergeCell ref="B22:B24"/>
    <mergeCell ref="C22:C24"/>
    <mergeCell ref="D22:D24"/>
    <mergeCell ref="E22:E24"/>
    <mergeCell ref="F22:F24"/>
    <mergeCell ref="G22:G24"/>
    <mergeCell ref="H22:H24"/>
    <mergeCell ref="I22:I24"/>
    <mergeCell ref="B19:B21"/>
    <mergeCell ref="C19:C21"/>
    <mergeCell ref="D19:D21"/>
    <mergeCell ref="E19:E21"/>
    <mergeCell ref="F19:F21"/>
    <mergeCell ref="G19:G21"/>
    <mergeCell ref="E1:I1"/>
    <mergeCell ref="C3:I3"/>
    <mergeCell ref="C5:I5"/>
    <mergeCell ref="C7:H7"/>
    <mergeCell ref="B10:B18"/>
    <mergeCell ref="C10:C18"/>
    <mergeCell ref="E10:E18"/>
    <mergeCell ref="I10:I18"/>
    <mergeCell ref="H19:H21"/>
    <mergeCell ref="I19:I21"/>
  </mergeCells>
  <pageMargins left="0.7" right="0.7" top="0.75" bottom="0.75" header="0.3" footer="0.3"/>
  <pageSetup paperSize="9" scale="66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E967D-482C-4D0B-9DFD-AEB1DAA4B0EF}">
  <dimension ref="B1:I126"/>
  <sheetViews>
    <sheetView tabSelected="1" zoomScaleNormal="100" workbookViewId="0">
      <selection activeCell="E1" sqref="E1:I1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132" customHeight="1" x14ac:dyDescent="0.25">
      <c r="E1" s="306" t="s">
        <v>114</v>
      </c>
      <c r="F1" s="306"/>
      <c r="G1" s="307"/>
      <c r="H1" s="307"/>
      <c r="I1" s="307"/>
    </row>
    <row r="3" spans="2:9" ht="48" customHeight="1" x14ac:dyDescent="0.3">
      <c r="C3" s="266" t="s">
        <v>25</v>
      </c>
      <c r="D3" s="266"/>
      <c r="E3" s="266"/>
      <c r="F3" s="266"/>
      <c r="G3" s="267"/>
      <c r="H3" s="267"/>
      <c r="I3" s="267"/>
    </row>
    <row r="5" spans="2:9" ht="17.25" x14ac:dyDescent="0.3">
      <c r="C5" s="266" t="s">
        <v>110</v>
      </c>
      <c r="D5" s="266"/>
      <c r="E5" s="266"/>
      <c r="F5" s="266"/>
      <c r="G5" s="267"/>
      <c r="H5" s="267"/>
      <c r="I5" s="267"/>
    </row>
    <row r="6" spans="2:9" ht="15.75" x14ac:dyDescent="0.25">
      <c r="C6" s="4"/>
      <c r="D6" s="4"/>
      <c r="E6" s="4"/>
      <c r="F6" s="4"/>
    </row>
    <row r="7" spans="2:9" x14ac:dyDescent="0.25">
      <c r="C7" s="268" t="s">
        <v>15</v>
      </c>
      <c r="D7" s="269"/>
      <c r="E7" s="269"/>
      <c r="F7" s="269"/>
      <c r="G7" s="269"/>
      <c r="H7" s="269"/>
    </row>
    <row r="8" spans="2:9" ht="15.75" thickBot="1" x14ac:dyDescent="0.3"/>
    <row r="9" spans="2:9" ht="48.75" thickBot="1" x14ac:dyDescent="0.3">
      <c r="B9" s="47" t="s">
        <v>1</v>
      </c>
      <c r="C9" s="1" t="s">
        <v>0</v>
      </c>
      <c r="D9" s="2" t="s">
        <v>7</v>
      </c>
      <c r="E9" s="181" t="s">
        <v>2</v>
      </c>
      <c r="F9" s="183" t="s">
        <v>3</v>
      </c>
      <c r="G9" s="184" t="s">
        <v>4</v>
      </c>
      <c r="H9" s="185" t="s">
        <v>5</v>
      </c>
      <c r="I9" s="182" t="s">
        <v>20</v>
      </c>
    </row>
    <row r="10" spans="2:9" x14ac:dyDescent="0.25">
      <c r="B10" s="190">
        <v>2</v>
      </c>
      <c r="C10" s="193" t="s">
        <v>36</v>
      </c>
      <c r="D10" s="199" t="s">
        <v>37</v>
      </c>
      <c r="E10" s="291" t="s">
        <v>38</v>
      </c>
      <c r="F10" s="256">
        <v>10</v>
      </c>
      <c r="G10" s="256">
        <v>6000</v>
      </c>
      <c r="H10" s="259">
        <f>F10*G10</f>
        <v>60000</v>
      </c>
      <c r="I10" s="196">
        <f>H10+H11+H12</f>
        <v>60000</v>
      </c>
    </row>
    <row r="11" spans="2:9" x14ac:dyDescent="0.25">
      <c r="B11" s="191"/>
      <c r="C11" s="194"/>
      <c r="D11" s="200"/>
      <c r="E11" s="292"/>
      <c r="F11" s="256"/>
      <c r="G11" s="256"/>
      <c r="H11" s="259"/>
      <c r="I11" s="197"/>
    </row>
    <row r="12" spans="2:9" ht="27" customHeight="1" thickBot="1" x14ac:dyDescent="0.3">
      <c r="B12" s="192"/>
      <c r="C12" s="195"/>
      <c r="D12" s="201"/>
      <c r="E12" s="293"/>
      <c r="F12" s="257"/>
      <c r="G12" s="257"/>
      <c r="H12" s="260"/>
      <c r="I12" s="198"/>
    </row>
    <row r="13" spans="2:9" x14ac:dyDescent="0.25">
      <c r="B13" s="190">
        <v>3</v>
      </c>
      <c r="C13" s="193" t="s">
        <v>39</v>
      </c>
      <c r="D13" s="199" t="s">
        <v>40</v>
      </c>
      <c r="E13" s="291" t="s">
        <v>6</v>
      </c>
      <c r="F13" s="255">
        <v>400</v>
      </c>
      <c r="G13" s="255">
        <v>250</v>
      </c>
      <c r="H13" s="258">
        <f>F13*G13</f>
        <v>100000</v>
      </c>
      <c r="I13" s="196">
        <f>H13+H14+H15</f>
        <v>100000</v>
      </c>
    </row>
    <row r="14" spans="2:9" x14ac:dyDescent="0.25">
      <c r="B14" s="191"/>
      <c r="C14" s="194"/>
      <c r="D14" s="200"/>
      <c r="E14" s="292"/>
      <c r="F14" s="256"/>
      <c r="G14" s="256"/>
      <c r="H14" s="259"/>
      <c r="I14" s="197"/>
    </row>
    <row r="15" spans="2:9" ht="27" customHeight="1" thickBot="1" x14ac:dyDescent="0.3">
      <c r="B15" s="192"/>
      <c r="C15" s="195"/>
      <c r="D15" s="201"/>
      <c r="E15" s="293"/>
      <c r="F15" s="257"/>
      <c r="G15" s="257"/>
      <c r="H15" s="260"/>
      <c r="I15" s="198"/>
    </row>
    <row r="16" spans="2:9" x14ac:dyDescent="0.25">
      <c r="B16" s="190">
        <v>4</v>
      </c>
      <c r="C16" s="193" t="s">
        <v>41</v>
      </c>
      <c r="D16" s="199" t="s">
        <v>42</v>
      </c>
      <c r="E16" s="291" t="s">
        <v>43</v>
      </c>
      <c r="F16" s="255">
        <v>1</v>
      </c>
      <c r="G16" s="255"/>
      <c r="H16" s="258">
        <f>F16*G16</f>
        <v>0</v>
      </c>
      <c r="I16" s="196">
        <f>H16+H17+H18</f>
        <v>0</v>
      </c>
    </row>
    <row r="17" spans="2:9" x14ac:dyDescent="0.25">
      <c r="B17" s="191"/>
      <c r="C17" s="194"/>
      <c r="D17" s="200"/>
      <c r="E17" s="292"/>
      <c r="F17" s="256"/>
      <c r="G17" s="256"/>
      <c r="H17" s="259"/>
      <c r="I17" s="197"/>
    </row>
    <row r="18" spans="2:9" ht="27" customHeight="1" thickBot="1" x14ac:dyDescent="0.3">
      <c r="B18" s="192"/>
      <c r="C18" s="195"/>
      <c r="D18" s="201"/>
      <c r="E18" s="293"/>
      <c r="F18" s="257"/>
      <c r="G18" s="257"/>
      <c r="H18" s="260"/>
      <c r="I18" s="198"/>
    </row>
    <row r="19" spans="2:9" ht="24.75" thickBot="1" x14ac:dyDescent="0.3">
      <c r="B19" s="227">
        <v>5</v>
      </c>
      <c r="C19" s="215" t="s">
        <v>44</v>
      </c>
      <c r="D19" s="199" t="s">
        <v>45</v>
      </c>
      <c r="E19" s="149" t="s">
        <v>17</v>
      </c>
      <c r="F19" s="13">
        <v>1</v>
      </c>
      <c r="G19" s="11">
        <v>200000</v>
      </c>
      <c r="H19" s="103">
        <f t="shared" ref="H19:H36" si="0">F19*G19</f>
        <v>200000</v>
      </c>
      <c r="I19" s="196">
        <f>H19+H20+H21</f>
        <v>276300</v>
      </c>
    </row>
    <row r="20" spans="2:9" ht="72.75" thickBot="1" x14ac:dyDescent="0.3">
      <c r="B20" s="228"/>
      <c r="C20" s="226"/>
      <c r="D20" s="229"/>
      <c r="E20" s="163" t="s">
        <v>47</v>
      </c>
      <c r="F20" s="72">
        <v>1</v>
      </c>
      <c r="G20" s="105">
        <v>6300</v>
      </c>
      <c r="H20" s="103">
        <f t="shared" si="0"/>
        <v>6300</v>
      </c>
      <c r="I20" s="230"/>
    </row>
    <row r="21" spans="2:9" ht="48.75" thickBot="1" x14ac:dyDescent="0.3">
      <c r="B21" s="228"/>
      <c r="C21" s="226"/>
      <c r="D21" s="229"/>
      <c r="E21" s="163" t="s">
        <v>46</v>
      </c>
      <c r="F21" s="72">
        <v>1</v>
      </c>
      <c r="G21" s="105">
        <v>70000</v>
      </c>
      <c r="H21" s="103">
        <f t="shared" si="0"/>
        <v>70000</v>
      </c>
      <c r="I21" s="230"/>
    </row>
    <row r="22" spans="2:9" x14ac:dyDescent="0.25">
      <c r="B22" s="190">
        <v>6</v>
      </c>
      <c r="C22" s="215" t="s">
        <v>48</v>
      </c>
      <c r="D22" s="219" t="s">
        <v>99</v>
      </c>
      <c r="E22" s="149" t="s">
        <v>49</v>
      </c>
      <c r="F22" s="18">
        <v>20</v>
      </c>
      <c r="G22" s="18">
        <v>90</v>
      </c>
      <c r="H22" s="76">
        <f>F22*G22</f>
        <v>1800</v>
      </c>
      <c r="I22" s="196">
        <f>H22+H23+H24</f>
        <v>12000</v>
      </c>
    </row>
    <row r="23" spans="2:9" x14ac:dyDescent="0.25">
      <c r="B23" s="212"/>
      <c r="C23" s="216"/>
      <c r="D23" s="220"/>
      <c r="E23" s="150" t="s">
        <v>50</v>
      </c>
      <c r="F23" s="5">
        <v>24</v>
      </c>
      <c r="G23" s="5">
        <v>50</v>
      </c>
      <c r="H23" s="77">
        <f t="shared" si="0"/>
        <v>1200</v>
      </c>
      <c r="I23" s="223"/>
    </row>
    <row r="24" spans="2:9" ht="129" customHeight="1" thickBot="1" x14ac:dyDescent="0.3">
      <c r="B24" s="214"/>
      <c r="C24" s="218"/>
      <c r="D24" s="222"/>
      <c r="E24" s="152" t="s">
        <v>51</v>
      </c>
      <c r="F24" s="8">
        <v>1</v>
      </c>
      <c r="G24" s="8">
        <v>9000</v>
      </c>
      <c r="H24" s="73">
        <f t="shared" si="0"/>
        <v>9000</v>
      </c>
      <c r="I24" s="225"/>
    </row>
    <row r="25" spans="2:9" ht="24" x14ac:dyDescent="0.25">
      <c r="B25" s="190">
        <v>7</v>
      </c>
      <c r="C25" s="215" t="s">
        <v>52</v>
      </c>
      <c r="D25" s="219" t="s">
        <v>53</v>
      </c>
      <c r="E25" s="149" t="s">
        <v>54</v>
      </c>
      <c r="F25" s="18">
        <v>6</v>
      </c>
      <c r="G25" s="18">
        <v>700</v>
      </c>
      <c r="H25" s="76">
        <f t="shared" si="0"/>
        <v>4200</v>
      </c>
      <c r="I25" s="196">
        <f>H25+H26+H31+H27+H28+H29+H30</f>
        <v>20000</v>
      </c>
    </row>
    <row r="26" spans="2:9" x14ac:dyDescent="0.25">
      <c r="B26" s="212"/>
      <c r="C26" s="216"/>
      <c r="D26" s="220"/>
      <c r="E26" s="150" t="s">
        <v>13</v>
      </c>
      <c r="F26" s="5">
        <v>4</v>
      </c>
      <c r="G26" s="5">
        <v>225</v>
      </c>
      <c r="H26" s="77">
        <f t="shared" si="0"/>
        <v>900</v>
      </c>
      <c r="I26" s="223"/>
    </row>
    <row r="27" spans="2:9" ht="24.75" thickBot="1" x14ac:dyDescent="0.3">
      <c r="B27" s="213"/>
      <c r="C27" s="217"/>
      <c r="D27" s="221"/>
      <c r="E27" s="152" t="s">
        <v>55</v>
      </c>
      <c r="F27" s="14">
        <v>6</v>
      </c>
      <c r="G27" s="14">
        <v>1000</v>
      </c>
      <c r="H27" s="104">
        <f t="shared" si="0"/>
        <v>6000</v>
      </c>
      <c r="I27" s="224"/>
    </row>
    <row r="28" spans="2:9" ht="36" x14ac:dyDescent="0.25">
      <c r="B28" s="213"/>
      <c r="C28" s="217"/>
      <c r="D28" s="221"/>
      <c r="E28" s="151" t="s">
        <v>56</v>
      </c>
      <c r="F28" s="14">
        <v>2</v>
      </c>
      <c r="G28" s="14">
        <v>1500</v>
      </c>
      <c r="H28" s="104">
        <f t="shared" si="0"/>
        <v>3000</v>
      </c>
      <c r="I28" s="224"/>
    </row>
    <row r="29" spans="2:9" ht="36" x14ac:dyDescent="0.25">
      <c r="B29" s="213"/>
      <c r="C29" s="217"/>
      <c r="D29" s="221"/>
      <c r="E29" s="151" t="s">
        <v>10</v>
      </c>
      <c r="F29" s="14">
        <v>1</v>
      </c>
      <c r="G29" s="14">
        <v>2500</v>
      </c>
      <c r="H29" s="104">
        <f t="shared" si="0"/>
        <v>2500</v>
      </c>
      <c r="I29" s="224"/>
    </row>
    <row r="30" spans="2:9" ht="36.75" thickBot="1" x14ac:dyDescent="0.3">
      <c r="B30" s="213"/>
      <c r="C30" s="217"/>
      <c r="D30" s="221"/>
      <c r="E30" s="152" t="s">
        <v>57</v>
      </c>
      <c r="F30" s="14">
        <v>1</v>
      </c>
      <c r="G30" s="14">
        <v>2000</v>
      </c>
      <c r="H30" s="104">
        <f t="shared" si="0"/>
        <v>2000</v>
      </c>
      <c r="I30" s="224"/>
    </row>
    <row r="31" spans="2:9" ht="41.25" customHeight="1" thickBot="1" x14ac:dyDescent="0.3">
      <c r="B31" s="214"/>
      <c r="C31" s="218"/>
      <c r="D31" s="222"/>
      <c r="E31" s="152" t="s">
        <v>12</v>
      </c>
      <c r="F31" s="8">
        <v>2</v>
      </c>
      <c r="G31" s="8">
        <v>700</v>
      </c>
      <c r="H31" s="73">
        <f t="shared" si="0"/>
        <v>1400</v>
      </c>
      <c r="I31" s="225"/>
    </row>
    <row r="32" spans="2:9" x14ac:dyDescent="0.25">
      <c r="B32" s="190">
        <v>8</v>
      </c>
      <c r="C32" s="215" t="s">
        <v>58</v>
      </c>
      <c r="D32" s="219" t="s">
        <v>59</v>
      </c>
      <c r="E32" s="149" t="s">
        <v>8</v>
      </c>
      <c r="F32" s="18">
        <v>6</v>
      </c>
      <c r="G32" s="18">
        <v>400</v>
      </c>
      <c r="H32" s="76">
        <f t="shared" si="0"/>
        <v>2400</v>
      </c>
      <c r="I32" s="196">
        <f>H32+H33+H36+H34+H35</f>
        <v>14000</v>
      </c>
    </row>
    <row r="33" spans="2:9" x14ac:dyDescent="0.25">
      <c r="B33" s="212"/>
      <c r="C33" s="216"/>
      <c r="D33" s="220"/>
      <c r="E33" s="150" t="s">
        <v>9</v>
      </c>
      <c r="F33" s="5">
        <v>30</v>
      </c>
      <c r="G33" s="5">
        <v>90</v>
      </c>
      <c r="H33" s="77">
        <f t="shared" si="0"/>
        <v>2700</v>
      </c>
      <c r="I33" s="223"/>
    </row>
    <row r="34" spans="2:9" ht="36" x14ac:dyDescent="0.25">
      <c r="B34" s="213"/>
      <c r="C34" s="217"/>
      <c r="D34" s="221"/>
      <c r="E34" s="151" t="s">
        <v>10</v>
      </c>
      <c r="F34" s="14">
        <v>1</v>
      </c>
      <c r="G34" s="14">
        <v>1250</v>
      </c>
      <c r="H34" s="104">
        <f t="shared" si="0"/>
        <v>1250</v>
      </c>
      <c r="I34" s="224"/>
    </row>
    <row r="35" spans="2:9" ht="36.75" thickBot="1" x14ac:dyDescent="0.3">
      <c r="B35" s="213"/>
      <c r="C35" s="217"/>
      <c r="D35" s="221"/>
      <c r="E35" s="152" t="s">
        <v>56</v>
      </c>
      <c r="F35" s="14">
        <v>1</v>
      </c>
      <c r="G35" s="14">
        <v>1250</v>
      </c>
      <c r="H35" s="104">
        <f t="shared" si="0"/>
        <v>1250</v>
      </c>
      <c r="I35" s="224"/>
    </row>
    <row r="36" spans="2:9" ht="33" customHeight="1" thickBot="1" x14ac:dyDescent="0.3">
      <c r="B36" s="214"/>
      <c r="C36" s="218"/>
      <c r="D36" s="222"/>
      <c r="E36" s="152" t="s">
        <v>55</v>
      </c>
      <c r="F36" s="8">
        <v>64</v>
      </c>
      <c r="G36" s="8">
        <v>100</v>
      </c>
      <c r="H36" s="73">
        <f t="shared" si="0"/>
        <v>6400</v>
      </c>
      <c r="I36" s="225"/>
    </row>
    <row r="37" spans="2:9" x14ac:dyDescent="0.25">
      <c r="B37" s="190">
        <v>9</v>
      </c>
      <c r="C37" s="215" t="s">
        <v>107</v>
      </c>
      <c r="D37" s="219" t="s">
        <v>67</v>
      </c>
      <c r="E37" s="249" t="s">
        <v>6</v>
      </c>
      <c r="F37" s="240">
        <v>58</v>
      </c>
      <c r="G37" s="240">
        <v>690</v>
      </c>
      <c r="H37" s="243">
        <v>40000</v>
      </c>
      <c r="I37" s="196">
        <f>H37+H38+H39</f>
        <v>40000</v>
      </c>
    </row>
    <row r="38" spans="2:9" x14ac:dyDescent="0.25">
      <c r="B38" s="212"/>
      <c r="C38" s="216"/>
      <c r="D38" s="220"/>
      <c r="E38" s="250"/>
      <c r="F38" s="241"/>
      <c r="G38" s="241"/>
      <c r="H38" s="244"/>
      <c r="I38" s="223"/>
    </row>
    <row r="39" spans="2:9" ht="15.75" thickBot="1" x14ac:dyDescent="0.3">
      <c r="B39" s="214"/>
      <c r="C39" s="218"/>
      <c r="D39" s="222"/>
      <c r="E39" s="251"/>
      <c r="F39" s="242"/>
      <c r="G39" s="242"/>
      <c r="H39" s="245"/>
      <c r="I39" s="225"/>
    </row>
    <row r="40" spans="2:9" x14ac:dyDescent="0.25">
      <c r="B40" s="190">
        <v>10</v>
      </c>
      <c r="C40" s="215" t="s">
        <v>60</v>
      </c>
      <c r="D40" s="219" t="s">
        <v>61</v>
      </c>
      <c r="E40" s="249" t="s">
        <v>6</v>
      </c>
      <c r="F40" s="240">
        <v>100</v>
      </c>
      <c r="G40" s="240">
        <v>1000</v>
      </c>
      <c r="H40" s="243">
        <v>100000</v>
      </c>
      <c r="I40" s="196">
        <f>H40+H41+H42</f>
        <v>100000</v>
      </c>
    </row>
    <row r="41" spans="2:9" x14ac:dyDescent="0.25">
      <c r="B41" s="212"/>
      <c r="C41" s="216"/>
      <c r="D41" s="220"/>
      <c r="E41" s="250"/>
      <c r="F41" s="241"/>
      <c r="G41" s="241"/>
      <c r="H41" s="244"/>
      <c r="I41" s="223"/>
    </row>
    <row r="42" spans="2:9" ht="15.75" thickBot="1" x14ac:dyDescent="0.3">
      <c r="B42" s="214"/>
      <c r="C42" s="218"/>
      <c r="D42" s="222"/>
      <c r="E42" s="251"/>
      <c r="F42" s="242"/>
      <c r="G42" s="242"/>
      <c r="H42" s="245"/>
      <c r="I42" s="225"/>
    </row>
    <row r="43" spans="2:9" ht="64.5" thickBot="1" x14ac:dyDescent="0.3">
      <c r="B43" s="165">
        <v>11</v>
      </c>
      <c r="C43" s="154" t="s">
        <v>62</v>
      </c>
      <c r="D43" s="163" t="s">
        <v>63</v>
      </c>
      <c r="E43" s="152" t="s">
        <v>55</v>
      </c>
      <c r="F43" s="21">
        <v>10</v>
      </c>
      <c r="G43" s="21">
        <v>500</v>
      </c>
      <c r="H43" s="80">
        <f t="shared" ref="H43:H44" si="1">F43*G43</f>
        <v>5000</v>
      </c>
      <c r="I43" s="156">
        <f>F43*G43</f>
        <v>5000</v>
      </c>
    </row>
    <row r="44" spans="2:9" x14ac:dyDescent="0.25">
      <c r="B44" s="190">
        <v>12</v>
      </c>
      <c r="C44" s="215" t="s">
        <v>64</v>
      </c>
      <c r="D44" s="219" t="s">
        <v>65</v>
      </c>
      <c r="E44" s="249" t="s">
        <v>55</v>
      </c>
      <c r="F44" s="240">
        <v>10</v>
      </c>
      <c r="G44" s="240">
        <v>500</v>
      </c>
      <c r="H44" s="243">
        <f t="shared" si="1"/>
        <v>5000</v>
      </c>
      <c r="I44" s="196">
        <f>H44+H45+H46+H47+H48</f>
        <v>5000</v>
      </c>
    </row>
    <row r="45" spans="2:9" x14ac:dyDescent="0.25">
      <c r="B45" s="212"/>
      <c r="C45" s="216"/>
      <c r="D45" s="220"/>
      <c r="E45" s="250"/>
      <c r="F45" s="241"/>
      <c r="G45" s="241"/>
      <c r="H45" s="244"/>
      <c r="I45" s="223"/>
    </row>
    <row r="46" spans="2:9" x14ac:dyDescent="0.25">
      <c r="B46" s="212"/>
      <c r="C46" s="216"/>
      <c r="D46" s="220"/>
      <c r="E46" s="250"/>
      <c r="F46" s="241"/>
      <c r="G46" s="241"/>
      <c r="H46" s="244"/>
      <c r="I46" s="223"/>
    </row>
    <row r="47" spans="2:9" x14ac:dyDescent="0.25">
      <c r="B47" s="236"/>
      <c r="C47" s="234"/>
      <c r="D47" s="232"/>
      <c r="E47" s="250"/>
      <c r="F47" s="241"/>
      <c r="G47" s="241"/>
      <c r="H47" s="244"/>
      <c r="I47" s="238"/>
    </row>
    <row r="48" spans="2:9" ht="15.75" thickBot="1" x14ac:dyDescent="0.3">
      <c r="B48" s="237"/>
      <c r="C48" s="235"/>
      <c r="D48" s="233"/>
      <c r="E48" s="251"/>
      <c r="F48" s="242"/>
      <c r="G48" s="242"/>
      <c r="H48" s="245"/>
      <c r="I48" s="239"/>
    </row>
    <row r="49" spans="2:9" hidden="1" x14ac:dyDescent="0.25">
      <c r="B49" s="281"/>
      <c r="C49" s="226"/>
      <c r="D49" s="284"/>
      <c r="E49" s="163"/>
      <c r="F49" s="21"/>
      <c r="G49" s="22"/>
      <c r="H49" s="23"/>
      <c r="I49" s="230">
        <f>H49+H50+H51+H52</f>
        <v>0</v>
      </c>
    </row>
    <row r="50" spans="2:9" hidden="1" x14ac:dyDescent="0.25">
      <c r="B50" s="212"/>
      <c r="C50" s="216"/>
      <c r="D50" s="285"/>
      <c r="E50" s="150"/>
      <c r="F50" s="5"/>
      <c r="G50" s="6"/>
      <c r="H50" s="7"/>
      <c r="I50" s="223"/>
    </row>
    <row r="51" spans="2:9" hidden="1" x14ac:dyDescent="0.25">
      <c r="B51" s="212"/>
      <c r="C51" s="216"/>
      <c r="D51" s="285"/>
      <c r="E51" s="150"/>
      <c r="F51" s="5"/>
      <c r="G51" s="6"/>
      <c r="H51" s="7"/>
      <c r="I51" s="223"/>
    </row>
    <row r="52" spans="2:9" hidden="1" x14ac:dyDescent="0.25">
      <c r="B52" s="282"/>
      <c r="C52" s="283"/>
      <c r="D52" s="286"/>
      <c r="E52" s="151"/>
      <c r="F52" s="14"/>
      <c r="G52" s="15"/>
      <c r="H52" s="16"/>
      <c r="I52" s="231"/>
    </row>
    <row r="53" spans="2:9" hidden="1" x14ac:dyDescent="0.25">
      <c r="B53" s="190"/>
      <c r="C53" s="215"/>
      <c r="D53" s="279"/>
      <c r="E53" s="149"/>
      <c r="F53" s="18"/>
      <c r="G53" s="19"/>
      <c r="H53" s="20"/>
      <c r="I53" s="196">
        <f>H53+H54</f>
        <v>0</v>
      </c>
    </row>
    <row r="54" spans="2:9" ht="15.75" hidden="1" thickBot="1" x14ac:dyDescent="0.3">
      <c r="B54" s="214"/>
      <c r="C54" s="218"/>
      <c r="D54" s="280"/>
      <c r="E54" s="152"/>
      <c r="F54" s="8"/>
      <c r="G54" s="9"/>
      <c r="H54" s="10"/>
      <c r="I54" s="225"/>
    </row>
    <row r="55" spans="2:9" x14ac:dyDescent="0.25">
      <c r="C55" s="211" t="s">
        <v>14</v>
      </c>
      <c r="D55" s="211"/>
      <c r="E55" s="211"/>
      <c r="F55" s="211"/>
      <c r="G55" s="211"/>
      <c r="H55" s="211"/>
      <c r="I55" s="17">
        <f>I10+I13+I16+I19+I22+I25+I32+I40+I43+I44+I37</f>
        <v>632300</v>
      </c>
    </row>
    <row r="56" spans="2:9" x14ac:dyDescent="0.25">
      <c r="C56" s="147"/>
      <c r="D56" s="147"/>
      <c r="E56" s="147"/>
      <c r="F56" s="147"/>
      <c r="G56" s="147"/>
      <c r="H56" s="147"/>
      <c r="I56" s="17"/>
    </row>
    <row r="57" spans="2:9" x14ac:dyDescent="0.25">
      <c r="C57" s="270" t="s">
        <v>16</v>
      </c>
      <c r="D57" s="271"/>
      <c r="E57" s="271"/>
      <c r="F57" s="271"/>
      <c r="G57" s="271"/>
      <c r="H57" s="271"/>
      <c r="I57" s="17"/>
    </row>
    <row r="58" spans="2:9" ht="15.75" thickBot="1" x14ac:dyDescent="0.3"/>
    <row r="59" spans="2:9" ht="24.75" x14ac:dyDescent="0.25">
      <c r="B59" s="190">
        <v>1</v>
      </c>
      <c r="C59" s="277" t="s">
        <v>66</v>
      </c>
      <c r="D59" s="199" t="s">
        <v>67</v>
      </c>
      <c r="E59" s="33" t="s">
        <v>68</v>
      </c>
      <c r="F59" s="11">
        <v>20</v>
      </c>
      <c r="G59" s="11">
        <v>3510</v>
      </c>
      <c r="H59" s="103"/>
      <c r="I59" s="196">
        <f>H59+H60</f>
        <v>0</v>
      </c>
    </row>
    <row r="60" spans="2:9" ht="43.5" customHeight="1" thickBot="1" x14ac:dyDescent="0.3">
      <c r="B60" s="191"/>
      <c r="C60" s="278"/>
      <c r="D60" s="201"/>
      <c r="E60" s="28" t="s">
        <v>69</v>
      </c>
      <c r="F60" s="12">
        <v>34</v>
      </c>
      <c r="G60" s="12">
        <v>876</v>
      </c>
      <c r="H60" s="93"/>
      <c r="I60" s="198"/>
    </row>
    <row r="61" spans="2:9" x14ac:dyDescent="0.25">
      <c r="B61" s="190">
        <v>2</v>
      </c>
      <c r="C61" s="272" t="s">
        <v>70</v>
      </c>
      <c r="D61" s="273" t="s">
        <v>71</v>
      </c>
      <c r="E61" s="36" t="s">
        <v>8</v>
      </c>
      <c r="F61" s="21">
        <v>3</v>
      </c>
      <c r="G61" s="21">
        <v>300</v>
      </c>
      <c r="H61" s="80">
        <f t="shared" ref="H61:H62" si="2">F61*G61</f>
        <v>900</v>
      </c>
      <c r="I61" s="274">
        <f>H61+H62+H64+H63</f>
        <v>10000</v>
      </c>
    </row>
    <row r="62" spans="2:9" x14ac:dyDescent="0.25">
      <c r="B62" s="212"/>
      <c r="C62" s="203"/>
      <c r="D62" s="220"/>
      <c r="E62" s="34" t="s">
        <v>9</v>
      </c>
      <c r="F62" s="5">
        <v>30</v>
      </c>
      <c r="G62" s="5">
        <v>90</v>
      </c>
      <c r="H62" s="77">
        <f t="shared" si="2"/>
        <v>2700</v>
      </c>
      <c r="I62" s="275"/>
    </row>
    <row r="63" spans="2:9" ht="36.75" x14ac:dyDescent="0.25">
      <c r="B63" s="213"/>
      <c r="C63" s="204"/>
      <c r="D63" s="221"/>
      <c r="E63" s="34" t="s">
        <v>72</v>
      </c>
      <c r="F63" s="14">
        <v>4</v>
      </c>
      <c r="G63" s="14">
        <v>475</v>
      </c>
      <c r="H63" s="104">
        <f>F63*G63</f>
        <v>1900</v>
      </c>
      <c r="I63" s="276"/>
    </row>
    <row r="64" spans="2:9" ht="25.5" thickBot="1" x14ac:dyDescent="0.3">
      <c r="B64" s="214"/>
      <c r="C64" s="204"/>
      <c r="D64" s="221"/>
      <c r="E64" s="37" t="s">
        <v>11</v>
      </c>
      <c r="F64" s="14">
        <v>30</v>
      </c>
      <c r="G64" s="14">
        <v>150</v>
      </c>
      <c r="H64" s="104">
        <f>F64*G64</f>
        <v>4500</v>
      </c>
      <c r="I64" s="276"/>
    </row>
    <row r="65" spans="2:9" x14ac:dyDescent="0.25">
      <c r="B65" s="227">
        <v>3</v>
      </c>
      <c r="C65" s="246" t="s">
        <v>73</v>
      </c>
      <c r="D65" s="199" t="s">
        <v>74</v>
      </c>
      <c r="E65" s="249" t="s">
        <v>17</v>
      </c>
      <c r="F65" s="252">
        <v>1</v>
      </c>
      <c r="G65" s="255">
        <v>50000</v>
      </c>
      <c r="H65" s="258">
        <f>F65*G65</f>
        <v>50000</v>
      </c>
      <c r="I65" s="196">
        <f>H65+H66+H67+H68</f>
        <v>50000</v>
      </c>
    </row>
    <row r="66" spans="2:9" x14ac:dyDescent="0.25">
      <c r="B66" s="236"/>
      <c r="C66" s="247"/>
      <c r="D66" s="232"/>
      <c r="E66" s="250"/>
      <c r="F66" s="253"/>
      <c r="G66" s="256"/>
      <c r="H66" s="259"/>
      <c r="I66" s="197"/>
    </row>
    <row r="67" spans="2:9" x14ac:dyDescent="0.25">
      <c r="B67" s="236"/>
      <c r="C67" s="247"/>
      <c r="D67" s="232"/>
      <c r="E67" s="250"/>
      <c r="F67" s="253"/>
      <c r="G67" s="256"/>
      <c r="H67" s="259"/>
      <c r="I67" s="197"/>
    </row>
    <row r="68" spans="2:9" ht="15.75" thickBot="1" x14ac:dyDescent="0.3">
      <c r="B68" s="237"/>
      <c r="C68" s="248"/>
      <c r="D68" s="233"/>
      <c r="E68" s="251"/>
      <c r="F68" s="254"/>
      <c r="G68" s="257"/>
      <c r="H68" s="260"/>
      <c r="I68" s="198"/>
    </row>
    <row r="69" spans="2:9" ht="39" thickBot="1" x14ac:dyDescent="0.3">
      <c r="B69" s="143">
        <v>4</v>
      </c>
      <c r="C69" s="148" t="s">
        <v>39</v>
      </c>
      <c r="D69" s="149" t="s">
        <v>40</v>
      </c>
      <c r="E69" s="78" t="s">
        <v>6</v>
      </c>
      <c r="F69" s="18">
        <v>400</v>
      </c>
      <c r="G69" s="18">
        <v>250</v>
      </c>
      <c r="H69" s="76">
        <f t="shared" ref="H69:H78" si="3">F69*G69</f>
        <v>100000</v>
      </c>
      <c r="I69" s="145">
        <f>H69</f>
        <v>100000</v>
      </c>
    </row>
    <row r="70" spans="2:9" ht="109.5" thickBot="1" x14ac:dyDescent="0.3">
      <c r="B70" s="143">
        <v>5</v>
      </c>
      <c r="C70" s="86" t="s">
        <v>75</v>
      </c>
      <c r="D70" s="116" t="s">
        <v>76</v>
      </c>
      <c r="E70" s="87" t="s">
        <v>77</v>
      </c>
      <c r="F70" s="157">
        <v>2</v>
      </c>
      <c r="G70" s="157">
        <v>18000</v>
      </c>
      <c r="H70" s="160">
        <f t="shared" si="3"/>
        <v>36000</v>
      </c>
      <c r="I70" s="83">
        <f>H70</f>
        <v>36000</v>
      </c>
    </row>
    <row r="71" spans="2:9" ht="39" thickBot="1" x14ac:dyDescent="0.3">
      <c r="B71" s="100">
        <v>6</v>
      </c>
      <c r="C71" s="94" t="s">
        <v>78</v>
      </c>
      <c r="D71" s="117" t="s">
        <v>79</v>
      </c>
      <c r="E71" s="40" t="s">
        <v>17</v>
      </c>
      <c r="F71" s="41">
        <v>1</v>
      </c>
      <c r="G71" s="41">
        <v>70000</v>
      </c>
      <c r="H71" s="91">
        <f t="shared" si="3"/>
        <v>70000</v>
      </c>
      <c r="I71" s="44">
        <f>H71</f>
        <v>70000</v>
      </c>
    </row>
    <row r="72" spans="2:9" ht="39" thickBot="1" x14ac:dyDescent="0.3">
      <c r="B72" s="82">
        <v>7</v>
      </c>
      <c r="C72" s="95" t="s">
        <v>80</v>
      </c>
      <c r="D72" s="118" t="s">
        <v>81</v>
      </c>
      <c r="E72" s="81" t="s">
        <v>82</v>
      </c>
      <c r="F72" s="158">
        <v>2</v>
      </c>
      <c r="G72" s="158">
        <v>40000</v>
      </c>
      <c r="H72" s="161">
        <f t="shared" si="3"/>
        <v>80000</v>
      </c>
      <c r="I72" s="84">
        <f>H72</f>
        <v>80000</v>
      </c>
    </row>
    <row r="73" spans="2:9" ht="51.75" thickBot="1" x14ac:dyDescent="0.3">
      <c r="B73" s="100">
        <v>8</v>
      </c>
      <c r="C73" s="48" t="s">
        <v>83</v>
      </c>
      <c r="D73" s="117" t="s">
        <v>84</v>
      </c>
      <c r="E73" s="40" t="s">
        <v>17</v>
      </c>
      <c r="F73" s="41">
        <v>1</v>
      </c>
      <c r="G73" s="41">
        <v>60000</v>
      </c>
      <c r="H73" s="91">
        <f t="shared" si="3"/>
        <v>60000</v>
      </c>
      <c r="I73" s="44">
        <f>H73</f>
        <v>60000</v>
      </c>
    </row>
    <row r="74" spans="2:9" ht="51.75" thickBot="1" x14ac:dyDescent="0.3">
      <c r="B74" s="49">
        <v>9</v>
      </c>
      <c r="C74" s="98" t="s">
        <v>85</v>
      </c>
      <c r="D74" s="119" t="s">
        <v>86</v>
      </c>
      <c r="E74" s="45" t="s">
        <v>17</v>
      </c>
      <c r="F74" s="159">
        <v>1</v>
      </c>
      <c r="G74" s="159">
        <v>140000</v>
      </c>
      <c r="H74" s="162"/>
      <c r="I74" s="85"/>
    </row>
    <row r="75" spans="2:9" ht="26.25" thickBot="1" x14ac:dyDescent="0.3">
      <c r="B75" s="143">
        <v>10</v>
      </c>
      <c r="C75" s="148" t="s">
        <v>87</v>
      </c>
      <c r="D75" s="92" t="s">
        <v>88</v>
      </c>
      <c r="E75" s="34" t="s">
        <v>6</v>
      </c>
      <c r="F75" s="18">
        <v>100</v>
      </c>
      <c r="G75" s="18">
        <v>1000</v>
      </c>
      <c r="H75" s="76"/>
      <c r="I75" s="145">
        <f>H75</f>
        <v>0</v>
      </c>
    </row>
    <row r="76" spans="2:9" ht="51.75" thickBot="1" x14ac:dyDescent="0.3">
      <c r="B76" s="49">
        <v>11</v>
      </c>
      <c r="C76" s="48" t="s">
        <v>89</v>
      </c>
      <c r="D76" s="117" t="s">
        <v>67</v>
      </c>
      <c r="E76" s="40" t="s">
        <v>6</v>
      </c>
      <c r="F76" s="41">
        <v>150</v>
      </c>
      <c r="G76" s="41">
        <v>400</v>
      </c>
      <c r="H76" s="91"/>
      <c r="I76" s="44"/>
    </row>
    <row r="77" spans="2:9" ht="24.75" x14ac:dyDescent="0.25">
      <c r="B77" s="190">
        <v>12</v>
      </c>
      <c r="C77" s="193" t="s">
        <v>90</v>
      </c>
      <c r="D77" s="199" t="s">
        <v>91</v>
      </c>
      <c r="E77" s="33" t="s">
        <v>11</v>
      </c>
      <c r="F77" s="11">
        <v>30</v>
      </c>
      <c r="G77" s="11">
        <v>150</v>
      </c>
      <c r="H77" s="103">
        <f t="shared" si="3"/>
        <v>4500</v>
      </c>
      <c r="I77" s="196">
        <f>H77+H78</f>
        <v>10000</v>
      </c>
    </row>
    <row r="78" spans="2:9" ht="75" customHeight="1" thickBot="1" x14ac:dyDescent="0.3">
      <c r="B78" s="192"/>
      <c r="C78" s="195"/>
      <c r="D78" s="201"/>
      <c r="E78" s="28" t="s">
        <v>92</v>
      </c>
      <c r="F78" s="12">
        <v>10</v>
      </c>
      <c r="G78" s="12">
        <v>550</v>
      </c>
      <c r="H78" s="93">
        <f t="shared" si="3"/>
        <v>5500</v>
      </c>
      <c r="I78" s="198"/>
    </row>
    <row r="79" spans="2:9" x14ac:dyDescent="0.25">
      <c r="C79" s="211" t="s">
        <v>18</v>
      </c>
      <c r="D79" s="211"/>
      <c r="E79" s="211"/>
      <c r="F79" s="211"/>
      <c r="G79" s="211"/>
      <c r="H79" s="211"/>
      <c r="I79" s="17">
        <f>I59+I61+I65+I69+I70+I71+I72+I73+I74+I75+I76+I77</f>
        <v>416000</v>
      </c>
    </row>
    <row r="81" spans="2:9" x14ac:dyDescent="0.25">
      <c r="C81" s="261" t="s">
        <v>19</v>
      </c>
      <c r="D81" s="261"/>
      <c r="E81" s="261"/>
      <c r="F81" s="261"/>
      <c r="G81" s="261"/>
      <c r="H81" s="261"/>
    </row>
    <row r="82" spans="2:9" ht="15.75" thickBot="1" x14ac:dyDescent="0.3"/>
    <row r="83" spans="2:9" ht="51.75" thickBot="1" x14ac:dyDescent="0.3">
      <c r="B83" s="143">
        <v>1</v>
      </c>
      <c r="C83" s="144" t="s">
        <v>93</v>
      </c>
      <c r="D83" s="146" t="s">
        <v>81</v>
      </c>
      <c r="E83" s="33" t="s">
        <v>82</v>
      </c>
      <c r="F83" s="11">
        <v>7</v>
      </c>
      <c r="G83" s="11">
        <v>40000</v>
      </c>
      <c r="H83" s="103"/>
      <c r="I83" s="145"/>
    </row>
    <row r="84" spans="2:9" ht="39" thickBot="1" x14ac:dyDescent="0.3">
      <c r="B84" s="143">
        <v>2</v>
      </c>
      <c r="C84" s="148" t="s">
        <v>39</v>
      </c>
      <c r="D84" s="112" t="s">
        <v>40</v>
      </c>
      <c r="E84" s="35" t="s">
        <v>6</v>
      </c>
      <c r="F84" s="18">
        <v>400</v>
      </c>
      <c r="G84" s="18">
        <v>250</v>
      </c>
      <c r="H84" s="76">
        <f t="shared" ref="H84:H87" si="4">F84*G84</f>
        <v>100000</v>
      </c>
      <c r="I84" s="145">
        <f>H84</f>
        <v>100000</v>
      </c>
    </row>
    <row r="85" spans="2:9" ht="39" thickBot="1" x14ac:dyDescent="0.3">
      <c r="B85" s="155">
        <v>3</v>
      </c>
      <c r="C85" s="148" t="s">
        <v>94</v>
      </c>
      <c r="D85" s="146" t="s">
        <v>81</v>
      </c>
      <c r="E85" s="33" t="s">
        <v>82</v>
      </c>
      <c r="F85" s="13">
        <v>10</v>
      </c>
      <c r="G85" s="11">
        <v>4000</v>
      </c>
      <c r="H85" s="103">
        <f t="shared" si="4"/>
        <v>40000</v>
      </c>
      <c r="I85" s="145">
        <f>H85</f>
        <v>40000</v>
      </c>
    </row>
    <row r="86" spans="2:9" ht="51.75" thickBot="1" x14ac:dyDescent="0.3">
      <c r="B86" s="143">
        <v>4</v>
      </c>
      <c r="C86" s="144" t="s">
        <v>95</v>
      </c>
      <c r="D86" s="58" t="s">
        <v>79</v>
      </c>
      <c r="E86" s="33" t="s">
        <v>17</v>
      </c>
      <c r="F86" s="11">
        <v>1</v>
      </c>
      <c r="G86" s="11">
        <v>70000</v>
      </c>
      <c r="H86" s="103">
        <f t="shared" si="4"/>
        <v>70000</v>
      </c>
      <c r="I86" s="145">
        <f>F86*G86</f>
        <v>70000</v>
      </c>
    </row>
    <row r="87" spans="2:9" ht="26.25" thickBot="1" x14ac:dyDescent="0.3">
      <c r="B87" s="143">
        <v>5</v>
      </c>
      <c r="C87" s="148" t="s">
        <v>96</v>
      </c>
      <c r="D87" s="164" t="s">
        <v>67</v>
      </c>
      <c r="E87" s="35" t="s">
        <v>6</v>
      </c>
      <c r="F87" s="18">
        <v>130</v>
      </c>
      <c r="G87" s="18">
        <v>600</v>
      </c>
      <c r="H87" s="76">
        <f t="shared" si="4"/>
        <v>78000</v>
      </c>
      <c r="I87" s="145">
        <f>H87</f>
        <v>78000</v>
      </c>
    </row>
    <row r="88" spans="2:9" ht="48" x14ac:dyDescent="0.25">
      <c r="B88" s="155">
        <v>6</v>
      </c>
      <c r="C88" s="148" t="s">
        <v>97</v>
      </c>
      <c r="D88" s="146" t="s">
        <v>98</v>
      </c>
      <c r="E88" s="33" t="s">
        <v>17</v>
      </c>
      <c r="F88" s="13">
        <v>1</v>
      </c>
      <c r="G88" s="11">
        <v>100000</v>
      </c>
      <c r="H88" s="103"/>
      <c r="I88" s="145">
        <f>H88</f>
        <v>0</v>
      </c>
    </row>
    <row r="89" spans="2:9" ht="15.75" customHeight="1" x14ac:dyDescent="0.25">
      <c r="C89" s="262" t="s">
        <v>21</v>
      </c>
      <c r="D89" s="262"/>
      <c r="E89" s="262"/>
      <c r="F89" s="262"/>
      <c r="G89" s="262"/>
      <c r="H89" s="262"/>
      <c r="I89" s="46">
        <f>I83+I84+I85+I86+I87+I88</f>
        <v>288000</v>
      </c>
    </row>
    <row r="91" spans="2:9" ht="15" customHeight="1" x14ac:dyDescent="0.25">
      <c r="C91" s="263" t="s">
        <v>22</v>
      </c>
      <c r="D91" s="263"/>
      <c r="E91" s="263"/>
      <c r="F91" s="263"/>
      <c r="G91" s="263"/>
      <c r="H91" s="263"/>
    </row>
    <row r="92" spans="2:9" ht="15.75" thickBot="1" x14ac:dyDescent="0.3"/>
    <row r="93" spans="2:9" ht="39" thickBot="1" x14ac:dyDescent="0.3">
      <c r="B93" s="143">
        <v>1</v>
      </c>
      <c r="C93" s="144" t="s">
        <v>100</v>
      </c>
      <c r="D93" s="58" t="s">
        <v>40</v>
      </c>
      <c r="E93" s="60" t="s">
        <v>6</v>
      </c>
      <c r="F93" s="11">
        <v>200</v>
      </c>
      <c r="G93" s="101">
        <v>1000</v>
      </c>
      <c r="H93" s="102">
        <f t="shared" ref="H93:H123" si="5">F93*G93</f>
        <v>200000</v>
      </c>
      <c r="I93" s="145">
        <f t="shared" ref="I93:I98" si="6">H93</f>
        <v>200000</v>
      </c>
    </row>
    <row r="94" spans="2:9" ht="39" thickBot="1" x14ac:dyDescent="0.3">
      <c r="B94" s="155">
        <v>2</v>
      </c>
      <c r="C94" s="148" t="s">
        <v>39</v>
      </c>
      <c r="D94" s="58" t="s">
        <v>40</v>
      </c>
      <c r="E94" s="149" t="s">
        <v>6</v>
      </c>
      <c r="F94" s="13">
        <v>400</v>
      </c>
      <c r="G94" s="101">
        <v>250</v>
      </c>
      <c r="H94" s="102">
        <f t="shared" si="5"/>
        <v>100000</v>
      </c>
      <c r="I94" s="145">
        <f t="shared" si="6"/>
        <v>100000</v>
      </c>
    </row>
    <row r="95" spans="2:9" ht="39" thickBot="1" x14ac:dyDescent="0.3">
      <c r="B95" s="143">
        <v>3</v>
      </c>
      <c r="C95" s="148" t="s">
        <v>101</v>
      </c>
      <c r="D95" s="164" t="s">
        <v>102</v>
      </c>
      <c r="E95" s="149" t="s">
        <v>103</v>
      </c>
      <c r="F95" s="18">
        <v>92</v>
      </c>
      <c r="G95" s="74">
        <v>650</v>
      </c>
      <c r="H95" s="75">
        <v>60000</v>
      </c>
      <c r="I95" s="145">
        <f t="shared" si="6"/>
        <v>60000</v>
      </c>
    </row>
    <row r="96" spans="2:9" ht="51.75" thickBot="1" x14ac:dyDescent="0.3">
      <c r="B96" s="143">
        <v>4</v>
      </c>
      <c r="C96" s="148" t="s">
        <v>108</v>
      </c>
      <c r="D96" s="164" t="s">
        <v>67</v>
      </c>
      <c r="E96" s="149" t="s">
        <v>6</v>
      </c>
      <c r="F96" s="18">
        <v>120</v>
      </c>
      <c r="G96" s="74">
        <v>850</v>
      </c>
      <c r="H96" s="75">
        <v>103000</v>
      </c>
      <c r="I96" s="145">
        <v>103000</v>
      </c>
    </row>
    <row r="97" spans="2:9" ht="26.25" thickBot="1" x14ac:dyDescent="0.3">
      <c r="B97" s="143">
        <v>5</v>
      </c>
      <c r="C97" s="148" t="s">
        <v>104</v>
      </c>
      <c r="D97" s="164" t="s">
        <v>88</v>
      </c>
      <c r="E97" s="149" t="s">
        <v>6</v>
      </c>
      <c r="F97" s="18">
        <v>100</v>
      </c>
      <c r="G97" s="74">
        <v>1000</v>
      </c>
      <c r="H97" s="75"/>
      <c r="I97" s="145"/>
    </row>
    <row r="98" spans="2:9" ht="39" thickBot="1" x14ac:dyDescent="0.3">
      <c r="B98" s="167">
        <v>6</v>
      </c>
      <c r="C98" s="86" t="s">
        <v>105</v>
      </c>
      <c r="D98" s="168" t="s">
        <v>40</v>
      </c>
      <c r="E98" s="116" t="s">
        <v>6</v>
      </c>
      <c r="F98" s="157">
        <v>120</v>
      </c>
      <c r="G98" s="169">
        <v>350</v>
      </c>
      <c r="H98" s="170">
        <f t="shared" si="5"/>
        <v>42000</v>
      </c>
      <c r="I98" s="83">
        <f t="shared" si="6"/>
        <v>42000</v>
      </c>
    </row>
    <row r="99" spans="2:9" x14ac:dyDescent="0.25">
      <c r="B99" s="300">
        <v>7</v>
      </c>
      <c r="C99" s="302" t="s">
        <v>111</v>
      </c>
      <c r="D99" s="176" t="s">
        <v>112</v>
      </c>
      <c r="E99" s="304" t="s">
        <v>6</v>
      </c>
      <c r="F99" s="69">
        <v>3000</v>
      </c>
      <c r="G99" s="69">
        <v>33</v>
      </c>
      <c r="H99" s="177">
        <f>F99*G99</f>
        <v>99000</v>
      </c>
      <c r="I99" s="196">
        <f>H99+H100+H101+H102+H103+H104+H105+H106+H107</f>
        <v>500000</v>
      </c>
    </row>
    <row r="100" spans="2:9" x14ac:dyDescent="0.25">
      <c r="B100" s="301"/>
      <c r="C100" s="303"/>
      <c r="D100" s="171" t="s">
        <v>28</v>
      </c>
      <c r="E100" s="305"/>
      <c r="F100" s="70">
        <v>200</v>
      </c>
      <c r="G100" s="70">
        <v>520</v>
      </c>
      <c r="H100" s="172">
        <f t="shared" ref="H100:H107" si="7">F100*G100</f>
        <v>104000</v>
      </c>
      <c r="I100" s="197"/>
    </row>
    <row r="101" spans="2:9" x14ac:dyDescent="0.25">
      <c r="B101" s="301"/>
      <c r="C101" s="303"/>
      <c r="D101" s="171" t="s">
        <v>29</v>
      </c>
      <c r="E101" s="305"/>
      <c r="F101" s="70">
        <v>300</v>
      </c>
      <c r="G101" s="70">
        <v>343</v>
      </c>
      <c r="H101" s="172">
        <f t="shared" si="7"/>
        <v>102900</v>
      </c>
      <c r="I101" s="197"/>
    </row>
    <row r="102" spans="2:9" x14ac:dyDescent="0.25">
      <c r="B102" s="301"/>
      <c r="C102" s="303"/>
      <c r="D102" s="171" t="s">
        <v>30</v>
      </c>
      <c r="E102" s="305"/>
      <c r="F102" s="70">
        <v>300</v>
      </c>
      <c r="G102" s="70">
        <v>479</v>
      </c>
      <c r="H102" s="172">
        <f t="shared" si="7"/>
        <v>143700</v>
      </c>
      <c r="I102" s="197"/>
    </row>
    <row r="103" spans="2:9" x14ac:dyDescent="0.25">
      <c r="B103" s="301"/>
      <c r="C103" s="303"/>
      <c r="D103" s="171" t="s">
        <v>113</v>
      </c>
      <c r="E103" s="305"/>
      <c r="F103" s="70">
        <v>600</v>
      </c>
      <c r="G103" s="70">
        <v>84</v>
      </c>
      <c r="H103" s="172">
        <f t="shared" si="7"/>
        <v>50400</v>
      </c>
      <c r="I103" s="197"/>
    </row>
    <row r="104" spans="2:9" hidden="1" x14ac:dyDescent="0.25">
      <c r="B104" s="301"/>
      <c r="C104" s="303"/>
      <c r="D104" s="171"/>
      <c r="E104" s="305"/>
      <c r="F104" s="70"/>
      <c r="G104" s="70"/>
      <c r="H104" s="172">
        <f t="shared" si="7"/>
        <v>0</v>
      </c>
      <c r="I104" s="197"/>
    </row>
    <row r="105" spans="2:9" hidden="1" x14ac:dyDescent="0.25">
      <c r="B105" s="301"/>
      <c r="C105" s="303"/>
      <c r="D105" s="171"/>
      <c r="E105" s="305"/>
      <c r="F105" s="70"/>
      <c r="G105" s="70"/>
      <c r="H105" s="172">
        <f t="shared" si="7"/>
        <v>0</v>
      </c>
      <c r="I105" s="197"/>
    </row>
    <row r="106" spans="2:9" hidden="1" x14ac:dyDescent="0.25">
      <c r="B106" s="301"/>
      <c r="C106" s="303"/>
      <c r="D106" s="171"/>
      <c r="E106" s="305"/>
      <c r="F106" s="70"/>
      <c r="G106" s="70"/>
      <c r="H106" s="172">
        <f t="shared" si="7"/>
        <v>0</v>
      </c>
      <c r="I106" s="197"/>
    </row>
    <row r="107" spans="2:9" hidden="1" x14ac:dyDescent="0.25">
      <c r="B107" s="301"/>
      <c r="C107" s="303"/>
      <c r="D107" s="173"/>
      <c r="E107" s="305"/>
      <c r="F107" s="70"/>
      <c r="G107" s="70"/>
      <c r="H107" s="172">
        <f t="shared" si="7"/>
        <v>0</v>
      </c>
      <c r="I107" s="197"/>
    </row>
    <row r="108" spans="2:9" hidden="1" x14ac:dyDescent="0.25">
      <c r="B108" s="296"/>
      <c r="C108" s="285"/>
      <c r="D108" s="285"/>
      <c r="E108" s="150"/>
      <c r="F108" s="5"/>
      <c r="G108" s="6"/>
      <c r="H108" s="7">
        <f t="shared" si="5"/>
        <v>0</v>
      </c>
      <c r="I108" s="223">
        <f>H108+H109+H110</f>
        <v>0</v>
      </c>
    </row>
    <row r="109" spans="2:9" hidden="1" x14ac:dyDescent="0.25">
      <c r="B109" s="296"/>
      <c r="C109" s="285"/>
      <c r="D109" s="285"/>
      <c r="E109" s="150"/>
      <c r="F109" s="5"/>
      <c r="G109" s="6"/>
      <c r="H109" s="7">
        <f t="shared" si="5"/>
        <v>0</v>
      </c>
      <c r="I109" s="223"/>
    </row>
    <row r="110" spans="2:9" hidden="1" x14ac:dyDescent="0.25">
      <c r="B110" s="296"/>
      <c r="C110" s="285"/>
      <c r="D110" s="285"/>
      <c r="E110" s="150"/>
      <c r="F110" s="5"/>
      <c r="G110" s="6"/>
      <c r="H110" s="7">
        <f t="shared" si="5"/>
        <v>0</v>
      </c>
      <c r="I110" s="223"/>
    </row>
    <row r="111" spans="2:9" hidden="1" x14ac:dyDescent="0.25">
      <c r="B111" s="178"/>
      <c r="C111" s="166"/>
      <c r="D111" s="166"/>
      <c r="E111" s="34"/>
      <c r="F111" s="5"/>
      <c r="G111" s="174"/>
      <c r="H111" s="7">
        <f t="shared" si="5"/>
        <v>0</v>
      </c>
      <c r="I111" s="153">
        <f>F111*G111</f>
        <v>0</v>
      </c>
    </row>
    <row r="112" spans="2:9" hidden="1" x14ac:dyDescent="0.25">
      <c r="B112" s="296"/>
      <c r="C112" s="285"/>
      <c r="D112" s="285"/>
      <c r="E112" s="150"/>
      <c r="F112" s="5"/>
      <c r="G112" s="6"/>
      <c r="H112" s="7">
        <f t="shared" si="5"/>
        <v>0</v>
      </c>
      <c r="I112" s="223">
        <f>H112+H113+H115+H114</f>
        <v>0</v>
      </c>
    </row>
    <row r="113" spans="2:9" hidden="1" x14ac:dyDescent="0.25">
      <c r="B113" s="296"/>
      <c r="C113" s="285"/>
      <c r="D113" s="285"/>
      <c r="E113" s="150"/>
      <c r="F113" s="5"/>
      <c r="G113" s="6"/>
      <c r="H113" s="7">
        <f t="shared" si="5"/>
        <v>0</v>
      </c>
      <c r="I113" s="223"/>
    </row>
    <row r="114" spans="2:9" hidden="1" x14ac:dyDescent="0.25">
      <c r="B114" s="296"/>
      <c r="C114" s="285"/>
      <c r="D114" s="285"/>
      <c r="E114" s="150"/>
      <c r="F114" s="5"/>
      <c r="G114" s="6"/>
      <c r="H114" s="7">
        <f t="shared" si="5"/>
        <v>0</v>
      </c>
      <c r="I114" s="223"/>
    </row>
    <row r="115" spans="2:9" hidden="1" x14ac:dyDescent="0.25">
      <c r="B115" s="296"/>
      <c r="C115" s="285"/>
      <c r="D115" s="285"/>
      <c r="E115" s="150"/>
      <c r="F115" s="5"/>
      <c r="G115" s="6"/>
      <c r="H115" s="7">
        <f t="shared" si="5"/>
        <v>0</v>
      </c>
      <c r="I115" s="223"/>
    </row>
    <row r="116" spans="2:9" hidden="1" x14ac:dyDescent="0.25">
      <c r="B116" s="296"/>
      <c r="C116" s="285"/>
      <c r="D116" s="285"/>
      <c r="E116" s="150"/>
      <c r="F116" s="5"/>
      <c r="G116" s="6"/>
      <c r="H116" s="7">
        <f t="shared" si="5"/>
        <v>0</v>
      </c>
      <c r="I116" s="223">
        <f>H116+H117+H118+H119</f>
        <v>0</v>
      </c>
    </row>
    <row r="117" spans="2:9" hidden="1" x14ac:dyDescent="0.25">
      <c r="B117" s="296"/>
      <c r="C117" s="285"/>
      <c r="D117" s="285"/>
      <c r="E117" s="150"/>
      <c r="F117" s="5"/>
      <c r="G117" s="6"/>
      <c r="H117" s="7">
        <f t="shared" si="5"/>
        <v>0</v>
      </c>
      <c r="I117" s="223"/>
    </row>
    <row r="118" spans="2:9" hidden="1" x14ac:dyDescent="0.25">
      <c r="B118" s="296"/>
      <c r="C118" s="285"/>
      <c r="D118" s="285"/>
      <c r="E118" s="150"/>
      <c r="F118" s="5"/>
      <c r="G118" s="6"/>
      <c r="H118" s="7">
        <f t="shared" si="5"/>
        <v>0</v>
      </c>
      <c r="I118" s="223"/>
    </row>
    <row r="119" spans="2:9" hidden="1" x14ac:dyDescent="0.25">
      <c r="B119" s="297"/>
      <c r="C119" s="298"/>
      <c r="D119" s="298"/>
      <c r="E119" s="175"/>
      <c r="F119" s="5"/>
      <c r="G119" s="6"/>
      <c r="H119" s="7">
        <f t="shared" si="5"/>
        <v>0</v>
      </c>
      <c r="I119" s="238"/>
    </row>
    <row r="120" spans="2:9" hidden="1" x14ac:dyDescent="0.25">
      <c r="B120" s="296"/>
      <c r="C120" s="285"/>
      <c r="D120" s="285"/>
      <c r="E120" s="150"/>
      <c r="F120" s="5"/>
      <c r="G120" s="6"/>
      <c r="H120" s="7"/>
      <c r="I120" s="223">
        <f>H120+H121+H122+H123</f>
        <v>0</v>
      </c>
    </row>
    <row r="121" spans="2:9" hidden="1" x14ac:dyDescent="0.25">
      <c r="B121" s="296"/>
      <c r="C121" s="285"/>
      <c r="D121" s="285"/>
      <c r="E121" s="150"/>
      <c r="F121" s="5"/>
      <c r="G121" s="6"/>
      <c r="H121" s="7">
        <f t="shared" si="5"/>
        <v>0</v>
      </c>
      <c r="I121" s="223"/>
    </row>
    <row r="122" spans="2:9" hidden="1" x14ac:dyDescent="0.25">
      <c r="B122" s="296"/>
      <c r="C122" s="285"/>
      <c r="D122" s="285"/>
      <c r="E122" s="150"/>
      <c r="F122" s="5"/>
      <c r="G122" s="6"/>
      <c r="H122" s="7">
        <f t="shared" si="5"/>
        <v>0</v>
      </c>
      <c r="I122" s="223"/>
    </row>
    <row r="123" spans="2:9" hidden="1" x14ac:dyDescent="0.25">
      <c r="B123" s="297"/>
      <c r="C123" s="298"/>
      <c r="D123" s="298"/>
      <c r="E123" s="150"/>
      <c r="F123" s="5"/>
      <c r="G123" s="6"/>
      <c r="H123" s="7">
        <f t="shared" si="5"/>
        <v>0</v>
      </c>
      <c r="I123" s="238"/>
    </row>
    <row r="124" spans="2:9" ht="16.5" thickBot="1" x14ac:dyDescent="0.3">
      <c r="B124" s="179"/>
      <c r="C124" s="299" t="s">
        <v>23</v>
      </c>
      <c r="D124" s="299"/>
      <c r="E124" s="299"/>
      <c r="F124" s="299"/>
      <c r="G124" s="299"/>
      <c r="H124" s="299"/>
      <c r="I124" s="180">
        <f>I93+I94+I95+I97+I98+I108+I111+I112+I116+I120+I96+I99</f>
        <v>1005000</v>
      </c>
    </row>
    <row r="126" spans="2:9" ht="17.25" x14ac:dyDescent="0.3">
      <c r="D126" s="186" t="s">
        <v>24</v>
      </c>
      <c r="E126" s="186"/>
      <c r="F126" s="186"/>
      <c r="G126" s="186"/>
      <c r="H126" s="186"/>
      <c r="I126" s="61">
        <f>I55+I79+I89+I124</f>
        <v>2341300</v>
      </c>
    </row>
  </sheetData>
  <mergeCells count="124">
    <mergeCell ref="E1:I1"/>
    <mergeCell ref="C3:I3"/>
    <mergeCell ref="C5:I5"/>
    <mergeCell ref="C7:H7"/>
    <mergeCell ref="H10:H12"/>
    <mergeCell ref="I10:I12"/>
    <mergeCell ref="B13:B15"/>
    <mergeCell ref="C13:C15"/>
    <mergeCell ref="D13:D15"/>
    <mergeCell ref="E13:E15"/>
    <mergeCell ref="F13:F15"/>
    <mergeCell ref="G13:G15"/>
    <mergeCell ref="H13:H15"/>
    <mergeCell ref="I13:I15"/>
    <mergeCell ref="B10:B12"/>
    <mergeCell ref="C10:C12"/>
    <mergeCell ref="D10:D12"/>
    <mergeCell ref="E10:E12"/>
    <mergeCell ref="F10:F12"/>
    <mergeCell ref="G10:G12"/>
    <mergeCell ref="B22:B24"/>
    <mergeCell ref="C22:C24"/>
    <mergeCell ref="D22:D24"/>
    <mergeCell ref="I22:I24"/>
    <mergeCell ref="B25:B31"/>
    <mergeCell ref="C25:C31"/>
    <mergeCell ref="D25:D31"/>
    <mergeCell ref="I25:I31"/>
    <mergeCell ref="H16:H18"/>
    <mergeCell ref="I16:I18"/>
    <mergeCell ref="B19:B21"/>
    <mergeCell ref="C19:C21"/>
    <mergeCell ref="D19:D21"/>
    <mergeCell ref="I19:I21"/>
    <mergeCell ref="B16:B18"/>
    <mergeCell ref="C16:C18"/>
    <mergeCell ref="D16:D18"/>
    <mergeCell ref="E16:E18"/>
    <mergeCell ref="F16:F18"/>
    <mergeCell ref="G16:G18"/>
    <mergeCell ref="B32:B36"/>
    <mergeCell ref="C32:C36"/>
    <mergeCell ref="D32:D36"/>
    <mergeCell ref="I32:I36"/>
    <mergeCell ref="B37:B39"/>
    <mergeCell ref="C37:C39"/>
    <mergeCell ref="D37:D39"/>
    <mergeCell ref="E37:E39"/>
    <mergeCell ref="F37:F39"/>
    <mergeCell ref="G37:G39"/>
    <mergeCell ref="H37:H39"/>
    <mergeCell ref="I37:I39"/>
    <mergeCell ref="B40:B42"/>
    <mergeCell ref="C40:C42"/>
    <mergeCell ref="D40:D42"/>
    <mergeCell ref="E40:E42"/>
    <mergeCell ref="F40:F42"/>
    <mergeCell ref="G40:G42"/>
    <mergeCell ref="H40:H42"/>
    <mergeCell ref="I40:I42"/>
    <mergeCell ref="H44:H48"/>
    <mergeCell ref="I44:I48"/>
    <mergeCell ref="B49:B52"/>
    <mergeCell ref="C49:C52"/>
    <mergeCell ref="D49:D52"/>
    <mergeCell ref="I49:I52"/>
    <mergeCell ref="B44:B48"/>
    <mergeCell ref="C44:C48"/>
    <mergeCell ref="D44:D48"/>
    <mergeCell ref="E44:E48"/>
    <mergeCell ref="F44:F48"/>
    <mergeCell ref="G44:G48"/>
    <mergeCell ref="B59:B60"/>
    <mergeCell ref="C59:C60"/>
    <mergeCell ref="D59:D60"/>
    <mergeCell ref="I59:I60"/>
    <mergeCell ref="B61:B64"/>
    <mergeCell ref="C61:C64"/>
    <mergeCell ref="D61:D64"/>
    <mergeCell ref="I61:I64"/>
    <mergeCell ref="B53:B54"/>
    <mergeCell ref="C53:C54"/>
    <mergeCell ref="D53:D54"/>
    <mergeCell ref="I53:I54"/>
    <mergeCell ref="C55:H55"/>
    <mergeCell ref="C57:H57"/>
    <mergeCell ref="H65:H68"/>
    <mergeCell ref="I65:I68"/>
    <mergeCell ref="B77:B78"/>
    <mergeCell ref="C77:C78"/>
    <mergeCell ref="D77:D78"/>
    <mergeCell ref="I77:I78"/>
    <mergeCell ref="B65:B68"/>
    <mergeCell ref="C65:C68"/>
    <mergeCell ref="D65:D68"/>
    <mergeCell ref="E65:E68"/>
    <mergeCell ref="F65:F68"/>
    <mergeCell ref="G65:G68"/>
    <mergeCell ref="C79:H79"/>
    <mergeCell ref="C81:H81"/>
    <mergeCell ref="C89:H89"/>
    <mergeCell ref="C91:H91"/>
    <mergeCell ref="B108:B110"/>
    <mergeCell ref="C108:C110"/>
    <mergeCell ref="D108:D110"/>
    <mergeCell ref="B99:B107"/>
    <mergeCell ref="C99:C107"/>
    <mergeCell ref="E99:E107"/>
    <mergeCell ref="I99:I107"/>
    <mergeCell ref="B120:B123"/>
    <mergeCell ref="C120:C123"/>
    <mergeCell ref="D120:D123"/>
    <mergeCell ref="I120:I123"/>
    <mergeCell ref="C124:H124"/>
    <mergeCell ref="D126:H126"/>
    <mergeCell ref="I108:I110"/>
    <mergeCell ref="B112:B115"/>
    <mergeCell ref="C112:C115"/>
    <mergeCell ref="D112:D115"/>
    <mergeCell ref="I112:I115"/>
    <mergeCell ref="B116:B119"/>
    <mergeCell ref="C116:C119"/>
    <mergeCell ref="D116:D119"/>
    <mergeCell ref="I116:I119"/>
  </mergeCells>
  <pageMargins left="0.7" right="0.7" top="0.75" bottom="0.75" header="0.3" footer="0.3"/>
  <pageSetup paperSize="9" scale="66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A1FFD-E670-4384-8AA7-EE071C7A26C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0801_варинат1</vt:lpstr>
      <vt:lpstr>0801_последний вариант_2341,3</vt:lpstr>
      <vt:lpstr>0801_пв_2341_сувенирка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2019-11-18T12:21:34Z</cp:lastPrinted>
  <dcterms:created xsi:type="dcterms:W3CDTF">2019-11-12T11:46:16Z</dcterms:created>
  <dcterms:modified xsi:type="dcterms:W3CDTF">2020-12-02T12:14:55Z</dcterms:modified>
</cp:coreProperties>
</file>