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3 год\"/>
    </mc:Choice>
  </mc:AlternateContent>
  <xr:revisionPtr revIDLastSave="0" documentId="13_ncr:1_{BF7B996B-C878-4BB0-9353-B604E175B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04_досу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1" l="1"/>
  <c r="I126" i="1"/>
  <c r="I98" i="1"/>
  <c r="I81" i="1"/>
  <c r="I38" i="1"/>
  <c r="I86" i="1"/>
  <c r="I87" i="1"/>
  <c r="H102" i="1"/>
  <c r="H67" i="1"/>
  <c r="H66" i="1"/>
  <c r="H65" i="1"/>
  <c r="H64" i="1"/>
  <c r="H63" i="1"/>
  <c r="H62" i="1"/>
  <c r="H61" i="1"/>
  <c r="H60" i="1"/>
  <c r="H85" i="1"/>
  <c r="I85" i="1"/>
  <c r="H53" i="1"/>
  <c r="I53" i="1" s="1"/>
  <c r="H20" i="1"/>
  <c r="H21" i="1"/>
  <c r="H22" i="1"/>
  <c r="H23" i="1"/>
  <c r="H19" i="1"/>
  <c r="H17" i="1"/>
  <c r="H18" i="1"/>
  <c r="H16" i="1"/>
  <c r="O53" i="1" s="1"/>
  <c r="S53" i="1" s="1"/>
  <c r="H24" i="1"/>
  <c r="H25" i="1"/>
  <c r="H26" i="1"/>
  <c r="H27" i="1"/>
  <c r="H28" i="1"/>
  <c r="H29" i="1"/>
  <c r="I60" i="1" l="1"/>
  <c r="I19" i="1"/>
  <c r="H117" i="1" l="1"/>
  <c r="I115" i="1" s="1"/>
  <c r="H116" i="1"/>
  <c r="H114" i="1"/>
  <c r="H113" i="1"/>
  <c r="H112" i="1"/>
  <c r="H111" i="1"/>
  <c r="H110" i="1"/>
  <c r="H109" i="1"/>
  <c r="H108" i="1"/>
  <c r="H107" i="1"/>
  <c r="I106" i="1"/>
  <c r="H106" i="1"/>
  <c r="H105" i="1"/>
  <c r="H104" i="1"/>
  <c r="H103" i="1"/>
  <c r="H58" i="1"/>
  <c r="I58" i="1" s="1"/>
  <c r="H52" i="1"/>
  <c r="I52" i="1" s="1"/>
  <c r="H51" i="1"/>
  <c r="I51" i="1" s="1"/>
  <c r="H50" i="1"/>
  <c r="I50" i="1" s="1"/>
  <c r="H49" i="1"/>
  <c r="I49" i="1" s="1"/>
  <c r="H45" i="1"/>
  <c r="I45" i="1" s="1"/>
  <c r="H44" i="1"/>
  <c r="H43" i="1"/>
  <c r="H42" i="1"/>
  <c r="I30" i="1"/>
  <c r="I29" i="1"/>
  <c r="O55" i="1"/>
  <c r="S55" i="1" s="1"/>
  <c r="H13" i="1"/>
  <c r="I13" i="1" s="1"/>
  <c r="I10" i="1"/>
  <c r="H10" i="1"/>
  <c r="I103" i="1" l="1"/>
  <c r="I16" i="1"/>
  <c r="Q54" i="1"/>
  <c r="Q57" i="1" s="1"/>
  <c r="I24" i="1"/>
  <c r="P54" i="1"/>
  <c r="I107" i="1"/>
  <c r="I111" i="1"/>
  <c r="I42" i="1"/>
  <c r="R54" i="1"/>
  <c r="R57" i="1" s="1"/>
  <c r="O54" i="1"/>
  <c r="P56" i="1" l="1"/>
  <c r="P57" i="1" s="1"/>
  <c r="S54" i="1"/>
  <c r="O56" i="1"/>
  <c r="S56" i="1" l="1"/>
  <c r="S57" i="1" s="1"/>
  <c r="O57" i="1"/>
</calcChain>
</file>

<file path=xl/sharedStrings.xml><?xml version="1.0" encoding="utf-8"?>
<sst xmlns="http://schemas.openxmlformats.org/spreadsheetml/2006/main" count="224" uniqueCount="129">
  <si>
    <t>№ п/п</t>
  </si>
  <si>
    <t xml:space="preserve">Наименование 
мероприятия </t>
  </si>
  <si>
    <t>место проведения</t>
  </si>
  <si>
    <t>ед.изм.</t>
  </si>
  <si>
    <t>кол-во</t>
  </si>
  <si>
    <t>цена за ед.</t>
  </si>
  <si>
    <t>сумма в рублях</t>
  </si>
  <si>
    <t>Организация посещения кинотеатра жителями МО Автово</t>
  </si>
  <si>
    <t>Приобретение билетов</t>
  </si>
  <si>
    <t>шт</t>
  </si>
  <si>
    <t xml:space="preserve">Организация заливки и уборки катка </t>
  </si>
  <si>
    <t xml:space="preserve">Заключение договора возмездного оказания услуг </t>
  </si>
  <si>
    <t>договор</t>
  </si>
  <si>
    <t>Лыжный поход к ДОТу А.Ф.Типанова, посвященный Дню полного освобождения Ленинграда от фашистской блокады:
- организация питания участников похода;
- организация проезда участников похода к ДОТу и обратно;
- приобретение цветочной продукции</t>
  </si>
  <si>
    <t>Организация и проведение лыжного похода к ДОТу А.Ф.Типанова с обеспечением питания участников похода, оплаты проезда, покупкой цветов для возложения к мемориалу и проведение чаепития участников похода с ветеранами ВОВ.</t>
  </si>
  <si>
    <t>проезд</t>
  </si>
  <si>
    <t>цветы</t>
  </si>
  <si>
    <t xml:space="preserve">продукты  </t>
  </si>
  <si>
    <t>Военизированные игры «Честь имею!» для жителей МО Автово</t>
  </si>
  <si>
    <t>Проведение военизированных игр «Честь имею» для подростков МО МО Автово
спортзал шк. №501 
спортзал шк.  №397</t>
  </si>
  <si>
    <t>сладкие призы</t>
  </si>
  <si>
    <t>мяч волебольный</t>
  </si>
  <si>
    <t>мяч футбольный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</si>
  <si>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</si>
  <si>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</si>
  <si>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кубок</t>
  </si>
  <si>
    <t>медаль</t>
  </si>
  <si>
    <t>сладкие призы,</t>
  </si>
  <si>
    <t>Проведение конкурса рисунков среди жителей МО Автово и награждение победителей.</t>
  </si>
  <si>
    <t>1 кв.</t>
  </si>
  <si>
    <t xml:space="preserve">2 кв. </t>
  </si>
  <si>
    <t>3 кв.</t>
  </si>
  <si>
    <t>4 кв.</t>
  </si>
  <si>
    <t>всего</t>
  </si>
  <si>
    <t>Проведение турнира, Награждение победителей</t>
  </si>
  <si>
    <t>Итого лимит финансирования на первый квартал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</si>
  <si>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</si>
  <si>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</si>
  <si>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</si>
  <si>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</si>
  <si>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мероприятие</t>
  </si>
  <si>
    <t>Поход по маршруту «Сестрорецкий рубеж»:</t>
  </si>
  <si>
    <t xml:space="preserve">Заключение договора </t>
  </si>
  <si>
    <t>мероприятие (экскурсонное обслуживание, игровая часть, питание)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</si>
  <si>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</si>
  <si>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</si>
  <si>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</si>
  <si>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Организация военно-спортивной игры «День воинской славы» для жителей МО Автово</t>
  </si>
  <si>
    <t>Заключение договора на проведение игры на стадионе школы №480 для подростков МО Автово</t>
  </si>
  <si>
    <t>Проведение конкурса сочинений среди жителей МО Автово и награждение победителей</t>
  </si>
  <si>
    <t>Пешеходный квест по "Автово в годы блокады" для жителей МО Автово</t>
  </si>
  <si>
    <t>Заключение договора на проведение квеста</t>
  </si>
  <si>
    <t>квест</t>
  </si>
  <si>
    <t>Игра по станциям, посвещенная Дню Победы, в рамках школьной недели "Памяти" для подростков, проживающих на территории МО Автово</t>
  </si>
  <si>
    <t>Проведение игры для подростков МО МО Автово
школа №389</t>
  </si>
  <si>
    <t>Итого лимит финансирования на второй квартал</t>
  </si>
  <si>
    <t>Ручка</t>
  </si>
  <si>
    <t>Флешка</t>
  </si>
  <si>
    <t>Кружка</t>
  </si>
  <si>
    <t>Футболка</t>
  </si>
  <si>
    <t>Дождевик</t>
  </si>
  <si>
    <t>Грамота</t>
  </si>
  <si>
    <t>Благодарность</t>
  </si>
  <si>
    <t>Магнит</t>
  </si>
  <si>
    <t>Итого лимит финансирования на третий квартал</t>
  </si>
  <si>
    <t>Итого лимит финансирования на четвертый квартал</t>
  </si>
  <si>
    <t xml:space="preserve">Организация посещения новогоднего концерта (спектакля) жителями МО </t>
  </si>
  <si>
    <t>Второй квартал (апрель – июнь) 2023 года</t>
  </si>
  <si>
    <t>Первый квартал (январь – март) 2023 года</t>
  </si>
  <si>
    <t>Автобусные экскурсии для жителей, проживающих на территории МО Автово</t>
  </si>
  <si>
    <t>Конкурс сочинений, посвященный 78-летию Победы в Великой Отечественной Войне (школы МО Автово)</t>
  </si>
  <si>
    <t>Третий квартал (июль - сентябрь) 2023 года</t>
  </si>
  <si>
    <t>Четвертый квартал (октябрь - декабрь) 2023 года</t>
  </si>
  <si>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2023 году
</t>
  </si>
  <si>
    <t>Общий объем финансирования на 2023 год</t>
  </si>
  <si>
    <t>Общий объем финансирования на 2023 год – 2 196 700 рублей</t>
  </si>
  <si>
    <t>Проведение досуговых встреч с жителями МО Автово в 1 квартале 2023 года</t>
  </si>
  <si>
    <t>Проведение досуговых встреч с жителями МО Автово в 3 квартале 2023 года</t>
  </si>
  <si>
    <t>Проведение досуговых встреч с жителями МО Автово в 4 квартале 2023 года</t>
  </si>
  <si>
    <t>Лимит финансирования на  2023 года (в рублях)</t>
  </si>
  <si>
    <t>Покупка сувенирной продукции для мероприятий по досугу на 2023 год</t>
  </si>
  <si>
    <t>Конкурс поделок «Необычное использование обычных вещей»</t>
  </si>
  <si>
    <t xml:space="preserve">Проведение конкурса  </t>
  </si>
  <si>
    <t>без отдельного финансирования (сувенирная продукция, закупаемая по пункту 9 Перечня 2 квартала 2023 года)</t>
  </si>
  <si>
    <t>Конкурс рисунков, посвященный 80-ой годовщине прорыва блокады города-героя Ленинграда (школы МО Автово) среди жителей МО Автово</t>
  </si>
  <si>
    <t>Досуговая встреча. Приобретение продуктов питания</t>
  </si>
  <si>
    <t>продукты питания (чай, сахар, печенье)</t>
  </si>
  <si>
    <t>Конкурс рисунка «От чистого города – к чистой планете среди детей 6 – 10 лет, жителей МО МО Автово</t>
  </si>
  <si>
    <t>Организация и проведение турнира по дартсу, посвещенному посвященному Дню физкультурника, для жителей МО Автово</t>
  </si>
  <si>
    <t>Организация и проведение турнира по настольному тенису, посвещенному посвященному Дню Государственного флага РФ, для жителей МО Автово</t>
  </si>
  <si>
    <t>Проведение досуговых встреч с жителями МО Автово во 2 квартале 2023 года</t>
  </si>
  <si>
    <t>Экскурсия</t>
  </si>
  <si>
    <t>Детская интерактивная экскурсия в музей "Анна Ахматова. Серебряный век" (февраль)</t>
  </si>
  <si>
    <t>Детская интерактивная экскурсия в музей "Анна Ахматова. Серебряный век" (март)</t>
  </si>
  <si>
    <t>Детская интерактивная экскурсия в музей "Анна Ахматова. Серебряный век" (апрель)</t>
  </si>
  <si>
    <t>Детская интерактивная экскурсия в музей "Анна Ахматова. Серебряный век" (май)</t>
  </si>
  <si>
    <t>Детская интерактивная экскурсия в музей "Анна Ахматова. Серебряный век" (июнь)</t>
  </si>
  <si>
    <t>Детская интерактивная экскурсия в музей "Анна Ахматова. Серебряный век" (октябрь)</t>
  </si>
  <si>
    <t>Детская интерактивная экскурсия в музей "Анна Ахматова. Серебряный век" (ноябрь)</t>
  </si>
  <si>
    <t>Детская интерактивная экскурсия в музей "Анна Ахматова. Серебряный век" (декабрь)</t>
  </si>
  <si>
    <t>Обзорная экскурсия в музей "Анна Ахматова. Серебряный век" (февраль) "Африканские путешествия Николая Гумилева"</t>
  </si>
  <si>
    <t>Обзорная экскурсия в музей "Анна Ахматова. Серебряный век" (апрель) "Африканские путешествия Николая Гумилева"</t>
  </si>
  <si>
    <t>Обзорная экскурсия в музей "Анна Ахматова. Серебряный век" (май) "Настоящий 20 век"</t>
  </si>
  <si>
    <t>Детская интерактивная экскурсия в музей "Анна Ахматова. Серебряный век" (июль)</t>
  </si>
  <si>
    <t>Детская интерактивная экскурсия в музей "Анна Ахматова. Серебряный век" (август)</t>
  </si>
  <si>
    <t>Обзорная экскурсия в музей "Анна Ахматова. Серебряный век" (октябрь) "Африканские путешествия Николая Гумилева"</t>
  </si>
  <si>
    <t>Обзорная экскурсия в музей "Анна Ахматова. Серебряный век" (ноябрь) "Настоящий 20 век"</t>
  </si>
  <si>
    <t>Детская интерактивная экскурсия в музей "Анна Ахматова. Серебряный век" (сентябрь)</t>
  </si>
  <si>
    <t>Обзорная экскурсия в музей "Анна Ахматова. Серебряный век" (июль) "Африканские путешествия Николая Гумилева"</t>
  </si>
  <si>
    <t>Обзорная экскурсия в музей "Анна Ахматова. Серебряный век" (август) "Настоящий 20 век"</t>
  </si>
  <si>
    <t>билеты</t>
  </si>
  <si>
    <t>Организация посещения концерта жителями МО Автово (музей "Анна Ахматова. Серебряный век") - февраль</t>
  </si>
  <si>
    <t>концерт (приобретение билетов на 2 концерта)</t>
  </si>
  <si>
    <t>концерт (приобретение билетов - на 2 концерта)</t>
  </si>
  <si>
    <t>Организация посещения концерта жителями МО Автово (музей "Анна Ахматова. Серебряный век") - апрель</t>
  </si>
  <si>
    <t>Организация посещения концерта жителями МО Автово (музей "Анна Ахматова. Серебряный век") - май</t>
  </si>
  <si>
    <t>Организация посещения концерта жителями МО Автово (музей "Анна Ахматова. Серебряный век") - июнь</t>
  </si>
  <si>
    <t>Организация посещения концерта жителями МО Автово (музей "Анна Ахматова. Серебряный век") - июль</t>
  </si>
  <si>
    <t>Организация посещения концерта жителями МО Автово (музей "Анна Ахматова. Серебряный век") - август</t>
  </si>
  <si>
    <t>Организация посещения концерта жителями МО Автово (музей "Анна Ахматова. Серебряный век") - сентябрь</t>
  </si>
  <si>
    <t>Детская командная игра-приключение "Коллекция твоего детства" (3 квартал 2023 года) музей "Анна Ахматова. Серебряный век"</t>
  </si>
  <si>
    <t>Детская командная игра-приключение "Коллекция твоего детства" (2 квартал 2023 года) музей "Анна Ахматова. Серебряный век"</t>
  </si>
  <si>
    <t>Семейный (командный) квест-расследование "Приключения поэта"</t>
  </si>
  <si>
    <t xml:space="preserve">Обзорная экскурсия в музей "Анна Ахматова. Серебряный век" (март) </t>
  </si>
  <si>
    <t>Детская командная игра-приключение "Коллекция твоего детства" (февраль) музей "Анна Ахматова. Серебряный век"</t>
  </si>
  <si>
    <t>концерт (приобретение билетов на 3 мероприятия)</t>
  </si>
  <si>
    <t>концерт (приобретение билетов - на 1 концерт)</t>
  </si>
  <si>
    <t>концерт (приобретение билетов - на 3 концерта)</t>
  </si>
  <si>
    <r>
      <t>Приложение к постановлению местной администрации
МО МО Автово от 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декабря 2022 года № 53-п (в редакции изменений, внесенных постановлением местной администрации МО Автово от 31 января 2023 года № 10-п) 
Глава местной администрации МО МО Автово
_______________________ А.В. Кесаев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</si>
</sst>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0" fillId="0" borderId="0" xfId="0" applyNumberFormat="1"/>
    <xf numFmtId="3" fontId="0" fillId="0" borderId="0" xfId="0" applyNumberFormat="1"/>
    <xf numFmtId="4" fontId="1" fillId="0" borderId="0" xfId="0" applyNumberFormat="1" applyFont="1"/>
    <xf numFmtId="0" fontId="11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4" fontId="7" fillId="0" borderId="1" xfId="0" applyNumberFormat="1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wrapText="1" shrinkToFit="1"/>
    </xf>
    <xf numFmtId="4" fontId="7" fillId="0" borderId="0" xfId="0" applyNumberFormat="1" applyFont="1" applyFill="1"/>
    <xf numFmtId="0" fontId="13" fillId="0" borderId="0" xfId="0" applyFont="1" applyFill="1" applyAlignment="1">
      <alignment wrapText="1" shrinkToFit="1"/>
    </xf>
    <xf numFmtId="0" fontId="13" fillId="0" borderId="0" xfId="0" applyFont="1" applyFill="1" applyAlignment="1">
      <alignment horizontal="center" wrapText="1" shrinkToFit="1"/>
    </xf>
    <xf numFmtId="0" fontId="0" fillId="0" borderId="0" xfId="0" applyFill="1" applyAlignment="1">
      <alignment horizont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wrapText="1" shrinkToFit="1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wrapText="1" shrinkToFit="1"/>
    </xf>
    <xf numFmtId="4" fontId="8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shrinkToFit="1"/>
    </xf>
    <xf numFmtId="0" fontId="13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 shrinkToFit="1"/>
    </xf>
    <xf numFmtId="4" fontId="3" fillId="0" borderId="0" xfId="0" applyNumberFormat="1" applyFont="1" applyFill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B1:Y128"/>
  <sheetViews>
    <sheetView tabSelected="1" topLeftCell="A122" zoomScaleNormal="100" workbookViewId="0">
      <selection activeCell="D125" sqref="D125"/>
    </sheetView>
  </sheetViews>
  <sheetFormatPr defaultRowHeight="15" x14ac:dyDescent="0.25"/>
  <cols>
    <col min="1" max="1" width="5" customWidth="1"/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5" width="11.7109375" hidden="1" customWidth="1"/>
    <col min="16" max="18" width="10" hidden="1" customWidth="1"/>
    <col min="19" max="19" width="11.42578125" hidden="1" customWidth="1"/>
  </cols>
  <sheetData>
    <row r="1" spans="2:25" ht="168" customHeight="1" x14ac:dyDescent="0.25">
      <c r="D1" s="4"/>
      <c r="E1" s="4"/>
      <c r="F1" s="5" t="s">
        <v>128</v>
      </c>
      <c r="G1" s="5"/>
      <c r="H1" s="6"/>
      <c r="I1" s="6"/>
      <c r="J1" s="6"/>
      <c r="K1" s="7"/>
      <c r="T1" s="5"/>
      <c r="U1" s="5"/>
      <c r="V1" s="6"/>
      <c r="W1" s="6"/>
      <c r="X1" s="6"/>
      <c r="Y1" s="7"/>
    </row>
    <row r="3" spans="2:25" ht="48" customHeight="1" x14ac:dyDescent="0.3">
      <c r="B3" s="9"/>
      <c r="C3" s="10" t="s">
        <v>73</v>
      </c>
      <c r="D3" s="10"/>
      <c r="E3" s="10"/>
      <c r="F3" s="10"/>
      <c r="G3" s="11"/>
      <c r="H3" s="11"/>
      <c r="I3" s="11"/>
    </row>
    <row r="4" spans="2:25" x14ac:dyDescent="0.25">
      <c r="B4" s="9"/>
      <c r="C4" s="9"/>
      <c r="D4" s="9"/>
      <c r="E4" s="9"/>
      <c r="F4" s="9"/>
      <c r="G4" s="9"/>
      <c r="H4" s="9"/>
      <c r="I4" s="9"/>
    </row>
    <row r="5" spans="2:25" ht="17.25" x14ac:dyDescent="0.3">
      <c r="B5" s="9"/>
      <c r="C5" s="10" t="s">
        <v>75</v>
      </c>
      <c r="D5" s="10"/>
      <c r="E5" s="10"/>
      <c r="F5" s="10"/>
      <c r="G5" s="11"/>
      <c r="H5" s="11"/>
      <c r="I5" s="11"/>
    </row>
    <row r="6" spans="2:25" ht="15.75" x14ac:dyDescent="0.25">
      <c r="B6" s="9"/>
      <c r="C6" s="12"/>
      <c r="D6" s="12"/>
      <c r="E6" s="12"/>
      <c r="F6" s="12"/>
      <c r="G6" s="9"/>
      <c r="H6" s="9"/>
      <c r="I6" s="9"/>
    </row>
    <row r="7" spans="2:25" x14ac:dyDescent="0.25">
      <c r="B7" s="9"/>
      <c r="C7" s="13" t="s">
        <v>68</v>
      </c>
      <c r="D7" s="14"/>
      <c r="E7" s="14"/>
      <c r="F7" s="14"/>
      <c r="G7" s="14"/>
      <c r="H7" s="14"/>
      <c r="I7" s="9"/>
    </row>
    <row r="8" spans="2:25" x14ac:dyDescent="0.25">
      <c r="B8" s="9"/>
      <c r="C8" s="9"/>
      <c r="D8" s="9"/>
      <c r="E8" s="9"/>
      <c r="F8" s="9"/>
      <c r="G8" s="9"/>
      <c r="H8" s="9"/>
      <c r="I8" s="9"/>
    </row>
    <row r="9" spans="2:25" ht="48" x14ac:dyDescent="0.25">
      <c r="B9" s="15" t="s">
        <v>0</v>
      </c>
      <c r="C9" s="16" t="s">
        <v>1</v>
      </c>
      <c r="D9" s="17" t="s">
        <v>2</v>
      </c>
      <c r="E9" s="16" t="s">
        <v>3</v>
      </c>
      <c r="F9" s="17" t="s">
        <v>4</v>
      </c>
      <c r="G9" s="16" t="s">
        <v>5</v>
      </c>
      <c r="H9" s="17" t="s">
        <v>6</v>
      </c>
      <c r="I9" s="18" t="s">
        <v>79</v>
      </c>
    </row>
    <row r="10" spans="2:25" x14ac:dyDescent="0.25">
      <c r="B10" s="19">
        <v>1</v>
      </c>
      <c r="C10" s="20" t="s">
        <v>7</v>
      </c>
      <c r="D10" s="21" t="s">
        <v>8</v>
      </c>
      <c r="E10" s="21" t="s">
        <v>9</v>
      </c>
      <c r="F10" s="22">
        <v>500</v>
      </c>
      <c r="G10" s="22">
        <v>200</v>
      </c>
      <c r="H10" s="23">
        <f>F10*G10</f>
        <v>100000</v>
      </c>
      <c r="I10" s="24">
        <f>F10*G10</f>
        <v>100000</v>
      </c>
    </row>
    <row r="11" spans="2:25" x14ac:dyDescent="0.25">
      <c r="B11" s="25"/>
      <c r="C11" s="26"/>
      <c r="D11" s="21"/>
      <c r="E11" s="21"/>
      <c r="F11" s="22"/>
      <c r="G11" s="22"/>
      <c r="H11" s="23"/>
      <c r="I11" s="27"/>
      <c r="J11">
        <v>226</v>
      </c>
    </row>
    <row r="12" spans="2:25" ht="12" customHeight="1" x14ac:dyDescent="0.25">
      <c r="B12" s="25"/>
      <c r="C12" s="26"/>
      <c r="D12" s="21"/>
      <c r="E12" s="21"/>
      <c r="F12" s="22"/>
      <c r="G12" s="22"/>
      <c r="H12" s="23"/>
      <c r="I12" s="27"/>
    </row>
    <row r="13" spans="2:25" x14ac:dyDescent="0.25">
      <c r="B13" s="28">
        <v>2</v>
      </c>
      <c r="C13" s="20" t="s">
        <v>10</v>
      </c>
      <c r="D13" s="21" t="s">
        <v>11</v>
      </c>
      <c r="E13" s="21" t="s">
        <v>12</v>
      </c>
      <c r="F13" s="22">
        <v>1</v>
      </c>
      <c r="G13" s="22">
        <v>150000</v>
      </c>
      <c r="H13" s="23">
        <f>F13*G13</f>
        <v>150000</v>
      </c>
      <c r="I13" s="24">
        <f>H13+H14+H15</f>
        <v>150000</v>
      </c>
    </row>
    <row r="14" spans="2:25" x14ac:dyDescent="0.25">
      <c r="B14" s="29"/>
      <c r="C14" s="26"/>
      <c r="D14" s="21"/>
      <c r="E14" s="21"/>
      <c r="F14" s="22"/>
      <c r="G14" s="22"/>
      <c r="H14" s="23"/>
      <c r="I14" s="27"/>
      <c r="J14">
        <v>226</v>
      </c>
    </row>
    <row r="15" spans="2:25" ht="27" customHeight="1" x14ac:dyDescent="0.25">
      <c r="B15" s="29"/>
      <c r="C15" s="26"/>
      <c r="D15" s="21"/>
      <c r="E15" s="21"/>
      <c r="F15" s="22"/>
      <c r="G15" s="22"/>
      <c r="H15" s="23"/>
      <c r="I15" s="27"/>
    </row>
    <row r="16" spans="2:25" x14ac:dyDescent="0.25">
      <c r="B16" s="28">
        <v>3</v>
      </c>
      <c r="C16" s="30" t="s">
        <v>13</v>
      </c>
      <c r="D16" s="31" t="s">
        <v>14</v>
      </c>
      <c r="E16" s="32" t="s">
        <v>15</v>
      </c>
      <c r="F16" s="33">
        <v>20</v>
      </c>
      <c r="G16" s="33">
        <v>120</v>
      </c>
      <c r="H16" s="34">
        <f>F16*G16</f>
        <v>2400</v>
      </c>
      <c r="I16" s="24">
        <f>SUM(H16:H18)</f>
        <v>13000</v>
      </c>
      <c r="J16">
        <v>222</v>
      </c>
    </row>
    <row r="17" spans="2:19" x14ac:dyDescent="0.25">
      <c r="B17" s="28"/>
      <c r="C17" s="30"/>
      <c r="D17" s="31"/>
      <c r="E17" s="32" t="s">
        <v>16</v>
      </c>
      <c r="F17" s="33">
        <v>20</v>
      </c>
      <c r="G17" s="33">
        <v>80</v>
      </c>
      <c r="H17" s="34">
        <f t="shared" ref="H17:H18" si="0">F17*G17</f>
        <v>1600</v>
      </c>
      <c r="I17" s="24"/>
      <c r="J17">
        <v>226</v>
      </c>
    </row>
    <row r="18" spans="2:19" ht="131.25" customHeight="1" x14ac:dyDescent="0.25">
      <c r="B18" s="28"/>
      <c r="C18" s="30"/>
      <c r="D18" s="31"/>
      <c r="E18" s="32" t="s">
        <v>17</v>
      </c>
      <c r="F18" s="33">
        <v>1</v>
      </c>
      <c r="G18" s="33">
        <v>9000</v>
      </c>
      <c r="H18" s="34">
        <f t="shared" si="0"/>
        <v>9000</v>
      </c>
      <c r="I18" s="24"/>
      <c r="J18">
        <v>342</v>
      </c>
    </row>
    <row r="19" spans="2:19" x14ac:dyDescent="0.25">
      <c r="B19" s="19">
        <v>4</v>
      </c>
      <c r="C19" s="30" t="s">
        <v>18</v>
      </c>
      <c r="D19" s="31" t="s">
        <v>19</v>
      </c>
      <c r="E19" s="32" t="s">
        <v>25</v>
      </c>
      <c r="F19" s="33">
        <v>6</v>
      </c>
      <c r="G19" s="33">
        <v>1000</v>
      </c>
      <c r="H19" s="34">
        <f t="shared" ref="H19:H29" si="1">F19*G19</f>
        <v>6000</v>
      </c>
      <c r="I19" s="24">
        <f>SUM(H19:H23)</f>
        <v>25900</v>
      </c>
    </row>
    <row r="20" spans="2:19" x14ac:dyDescent="0.25">
      <c r="B20" s="19"/>
      <c r="C20" s="30"/>
      <c r="D20" s="31"/>
      <c r="E20" s="32" t="s">
        <v>26</v>
      </c>
      <c r="F20" s="33">
        <v>30</v>
      </c>
      <c r="G20" s="33">
        <v>130</v>
      </c>
      <c r="H20" s="34">
        <f t="shared" si="1"/>
        <v>3900</v>
      </c>
      <c r="I20" s="24"/>
    </row>
    <row r="21" spans="2:19" ht="24" x14ac:dyDescent="0.25">
      <c r="B21" s="19"/>
      <c r="C21" s="30"/>
      <c r="D21" s="31"/>
      <c r="E21" s="32" t="s">
        <v>20</v>
      </c>
      <c r="F21" s="33">
        <v>60</v>
      </c>
      <c r="G21" s="33">
        <v>150</v>
      </c>
      <c r="H21" s="34">
        <f t="shared" si="1"/>
        <v>9000</v>
      </c>
      <c r="I21" s="24"/>
    </row>
    <row r="22" spans="2:19" ht="36" x14ac:dyDescent="0.25">
      <c r="B22" s="19"/>
      <c r="C22" s="30"/>
      <c r="D22" s="31"/>
      <c r="E22" s="32" t="s">
        <v>21</v>
      </c>
      <c r="F22" s="33">
        <v>1</v>
      </c>
      <c r="G22" s="33">
        <v>4000</v>
      </c>
      <c r="H22" s="34">
        <f t="shared" si="1"/>
        <v>4000</v>
      </c>
      <c r="I22" s="24"/>
    </row>
    <row r="23" spans="2:19" ht="36" x14ac:dyDescent="0.25">
      <c r="B23" s="19"/>
      <c r="C23" s="30"/>
      <c r="D23" s="31"/>
      <c r="E23" s="32" t="s">
        <v>22</v>
      </c>
      <c r="F23" s="33">
        <v>1</v>
      </c>
      <c r="G23" s="33">
        <v>3000</v>
      </c>
      <c r="H23" s="34">
        <f t="shared" si="1"/>
        <v>3000</v>
      </c>
      <c r="I23" s="24"/>
    </row>
    <row r="24" spans="2:19" x14ac:dyDescent="0.25">
      <c r="B24" s="19">
        <v>5</v>
      </c>
      <c r="C24" s="30" t="s">
        <v>23</v>
      </c>
      <c r="D24" s="31" t="s">
        <v>24</v>
      </c>
      <c r="E24" s="32" t="s">
        <v>25</v>
      </c>
      <c r="F24" s="33">
        <v>6</v>
      </c>
      <c r="G24" s="33">
        <v>1000</v>
      </c>
      <c r="H24" s="34">
        <f t="shared" si="1"/>
        <v>6000</v>
      </c>
      <c r="I24" s="24">
        <f>H24+H25+H28+H26+H27</f>
        <v>25900</v>
      </c>
    </row>
    <row r="25" spans="2:19" x14ac:dyDescent="0.25">
      <c r="B25" s="19"/>
      <c r="C25" s="30"/>
      <c r="D25" s="31"/>
      <c r="E25" s="32" t="s">
        <v>26</v>
      </c>
      <c r="F25" s="33">
        <v>30</v>
      </c>
      <c r="G25" s="33">
        <v>130</v>
      </c>
      <c r="H25" s="34">
        <f t="shared" si="1"/>
        <v>3900</v>
      </c>
      <c r="I25" s="24"/>
    </row>
    <row r="26" spans="2:19" ht="36" x14ac:dyDescent="0.25">
      <c r="B26" s="19"/>
      <c r="C26" s="30"/>
      <c r="D26" s="31"/>
      <c r="E26" s="32" t="s">
        <v>22</v>
      </c>
      <c r="F26" s="33">
        <v>1</v>
      </c>
      <c r="G26" s="33">
        <v>3000</v>
      </c>
      <c r="H26" s="34">
        <f t="shared" si="1"/>
        <v>3000</v>
      </c>
      <c r="I26" s="24"/>
    </row>
    <row r="27" spans="2:19" ht="36" x14ac:dyDescent="0.25">
      <c r="B27" s="19"/>
      <c r="C27" s="30"/>
      <c r="D27" s="31"/>
      <c r="E27" s="32" t="s">
        <v>21</v>
      </c>
      <c r="F27" s="33">
        <v>1</v>
      </c>
      <c r="G27" s="33">
        <v>4000</v>
      </c>
      <c r="H27" s="34">
        <f t="shared" si="1"/>
        <v>4000</v>
      </c>
      <c r="I27" s="24"/>
    </row>
    <row r="28" spans="2:19" ht="33" customHeight="1" x14ac:dyDescent="0.25">
      <c r="B28" s="19"/>
      <c r="C28" s="30"/>
      <c r="D28" s="31"/>
      <c r="E28" s="32" t="s">
        <v>27</v>
      </c>
      <c r="F28" s="33">
        <v>60</v>
      </c>
      <c r="G28" s="33">
        <v>150</v>
      </c>
      <c r="H28" s="34">
        <f t="shared" si="1"/>
        <v>9000</v>
      </c>
      <c r="I28" s="24"/>
      <c r="J28">
        <v>349</v>
      </c>
    </row>
    <row r="29" spans="2:19" ht="76.5" x14ac:dyDescent="0.25">
      <c r="B29" s="35">
        <v>6</v>
      </c>
      <c r="C29" s="36" t="s">
        <v>84</v>
      </c>
      <c r="D29" s="37" t="s">
        <v>28</v>
      </c>
      <c r="E29" s="32" t="s">
        <v>27</v>
      </c>
      <c r="F29" s="33">
        <v>10</v>
      </c>
      <c r="G29" s="33">
        <v>900</v>
      </c>
      <c r="H29" s="34">
        <f t="shared" si="1"/>
        <v>9000</v>
      </c>
      <c r="I29" s="38">
        <f>F29*G29</f>
        <v>9000</v>
      </c>
      <c r="J29">
        <v>349</v>
      </c>
      <c r="O29" t="s">
        <v>29</v>
      </c>
      <c r="P29" t="s">
        <v>30</v>
      </c>
      <c r="Q29" t="s">
        <v>31</v>
      </c>
      <c r="R29" t="s">
        <v>32</v>
      </c>
      <c r="S29" t="s">
        <v>33</v>
      </c>
    </row>
    <row r="30" spans="2:19" ht="18.75" customHeight="1" x14ac:dyDescent="0.25">
      <c r="B30" s="19">
        <v>7</v>
      </c>
      <c r="C30" s="30" t="s">
        <v>76</v>
      </c>
      <c r="D30" s="30" t="s">
        <v>85</v>
      </c>
      <c r="E30" s="39" t="s">
        <v>86</v>
      </c>
      <c r="F30" s="40">
        <v>1</v>
      </c>
      <c r="G30" s="41">
        <v>4500</v>
      </c>
      <c r="H30" s="42">
        <v>4500</v>
      </c>
      <c r="I30" s="24">
        <f>H30+H31</f>
        <v>4500</v>
      </c>
    </row>
    <row r="31" spans="2:19" ht="41.25" customHeight="1" x14ac:dyDescent="0.25">
      <c r="B31" s="19"/>
      <c r="C31" s="30"/>
      <c r="D31" s="30"/>
      <c r="E31" s="43"/>
      <c r="F31" s="44"/>
      <c r="G31" s="45"/>
      <c r="H31" s="46"/>
      <c r="I31" s="24"/>
    </row>
    <row r="32" spans="2:19" ht="41.25" customHeight="1" x14ac:dyDescent="0.25">
      <c r="B32" s="35">
        <v>8</v>
      </c>
      <c r="C32" s="36" t="s">
        <v>92</v>
      </c>
      <c r="D32" s="36" t="s">
        <v>91</v>
      </c>
      <c r="E32" s="47" t="s">
        <v>46</v>
      </c>
      <c r="F32" s="33">
        <v>1</v>
      </c>
      <c r="G32" s="48">
        <v>1500</v>
      </c>
      <c r="H32" s="49">
        <v>1500</v>
      </c>
      <c r="I32" s="38">
        <v>1500</v>
      </c>
    </row>
    <row r="33" spans="2:10" ht="41.25" customHeight="1" x14ac:dyDescent="0.25">
      <c r="B33" s="35">
        <v>9</v>
      </c>
      <c r="C33" s="36" t="s">
        <v>93</v>
      </c>
      <c r="D33" s="36" t="s">
        <v>91</v>
      </c>
      <c r="E33" s="47" t="s">
        <v>46</v>
      </c>
      <c r="F33" s="33">
        <v>1</v>
      </c>
      <c r="G33" s="48">
        <v>1500</v>
      </c>
      <c r="H33" s="49">
        <v>1500</v>
      </c>
      <c r="I33" s="38">
        <v>1500</v>
      </c>
    </row>
    <row r="34" spans="2:10" ht="60.75" customHeight="1" x14ac:dyDescent="0.25">
      <c r="B34" s="35">
        <v>10</v>
      </c>
      <c r="C34" s="36" t="s">
        <v>100</v>
      </c>
      <c r="D34" s="36" t="s">
        <v>91</v>
      </c>
      <c r="E34" s="47" t="s">
        <v>46</v>
      </c>
      <c r="F34" s="33">
        <v>1</v>
      </c>
      <c r="G34" s="48">
        <v>3000</v>
      </c>
      <c r="H34" s="49">
        <v>3000</v>
      </c>
      <c r="I34" s="38">
        <v>3000</v>
      </c>
    </row>
    <row r="35" spans="2:10" ht="66" customHeight="1" x14ac:dyDescent="0.25">
      <c r="B35" s="35">
        <v>11</v>
      </c>
      <c r="C35" s="36" t="s">
        <v>123</v>
      </c>
      <c r="D35" s="36" t="s">
        <v>91</v>
      </c>
      <c r="E35" s="47" t="s">
        <v>46</v>
      </c>
      <c r="F35" s="33">
        <v>1</v>
      </c>
      <c r="G35" s="48">
        <v>3000</v>
      </c>
      <c r="H35" s="49">
        <v>3000</v>
      </c>
      <c r="I35" s="38">
        <v>3000</v>
      </c>
    </row>
    <row r="36" spans="2:10" ht="66" customHeight="1" x14ac:dyDescent="0.25">
      <c r="B36" s="35">
        <v>12</v>
      </c>
      <c r="C36" s="36" t="s">
        <v>124</v>
      </c>
      <c r="D36" s="36" t="s">
        <v>40</v>
      </c>
      <c r="E36" s="47" t="s">
        <v>40</v>
      </c>
      <c r="F36" s="33">
        <v>1</v>
      </c>
      <c r="G36" s="48">
        <v>700</v>
      </c>
      <c r="H36" s="49">
        <v>700</v>
      </c>
      <c r="I36" s="38">
        <v>700</v>
      </c>
    </row>
    <row r="37" spans="2:10" ht="66" customHeight="1" x14ac:dyDescent="0.25">
      <c r="B37" s="35">
        <v>13</v>
      </c>
      <c r="C37" s="36" t="s">
        <v>111</v>
      </c>
      <c r="D37" s="36" t="s">
        <v>125</v>
      </c>
      <c r="E37" s="47" t="s">
        <v>110</v>
      </c>
      <c r="F37" s="33">
        <v>190</v>
      </c>
      <c r="G37" s="48">
        <v>100</v>
      </c>
      <c r="H37" s="49">
        <v>19000</v>
      </c>
      <c r="I37" s="38">
        <v>19000</v>
      </c>
    </row>
    <row r="38" spans="2:10" ht="15" customHeight="1" x14ac:dyDescent="0.25">
      <c r="B38" s="9"/>
      <c r="C38" s="50" t="s">
        <v>35</v>
      </c>
      <c r="D38" s="50"/>
      <c r="E38" s="50"/>
      <c r="F38" s="50"/>
      <c r="G38" s="50"/>
      <c r="H38" s="50"/>
      <c r="I38" s="51">
        <f>SUM(I10:I37)</f>
        <v>357000</v>
      </c>
    </row>
    <row r="39" spans="2:10" x14ac:dyDescent="0.25">
      <c r="B39" s="9"/>
      <c r="C39" s="52"/>
      <c r="D39" s="52"/>
      <c r="E39" s="52"/>
      <c r="F39" s="52"/>
      <c r="G39" s="52"/>
      <c r="H39" s="52"/>
      <c r="I39" s="51"/>
    </row>
    <row r="40" spans="2:10" x14ac:dyDescent="0.25">
      <c r="B40" s="9"/>
      <c r="C40" s="53" t="s">
        <v>67</v>
      </c>
      <c r="D40" s="54"/>
      <c r="E40" s="54"/>
      <c r="F40" s="54"/>
      <c r="G40" s="54"/>
      <c r="H40" s="54"/>
      <c r="I40" s="51"/>
    </row>
    <row r="41" spans="2:10" x14ac:dyDescent="0.25">
      <c r="B41" s="9"/>
      <c r="C41" s="9"/>
      <c r="D41" s="9"/>
      <c r="E41" s="9"/>
      <c r="F41" s="9"/>
      <c r="G41" s="9"/>
      <c r="H41" s="9"/>
      <c r="I41" s="9"/>
    </row>
    <row r="42" spans="2:10" x14ac:dyDescent="0.25">
      <c r="B42" s="19">
        <v>1</v>
      </c>
      <c r="C42" s="55" t="s">
        <v>36</v>
      </c>
      <c r="D42" s="56" t="s">
        <v>37</v>
      </c>
      <c r="E42" s="57" t="s">
        <v>25</v>
      </c>
      <c r="F42" s="33">
        <v>3</v>
      </c>
      <c r="G42" s="33">
        <v>500</v>
      </c>
      <c r="H42" s="34">
        <f t="shared" ref="H42:H43" si="2">F42*G42</f>
        <v>1500</v>
      </c>
      <c r="I42" s="24">
        <f>SUM(H42:H44)</f>
        <v>11400</v>
      </c>
    </row>
    <row r="43" spans="2:10" x14ac:dyDescent="0.25">
      <c r="B43" s="19"/>
      <c r="C43" s="55"/>
      <c r="D43" s="56"/>
      <c r="E43" s="57" t="s">
        <v>26</v>
      </c>
      <c r="F43" s="33">
        <v>30</v>
      </c>
      <c r="G43" s="33">
        <v>130</v>
      </c>
      <c r="H43" s="34">
        <f t="shared" si="2"/>
        <v>3900</v>
      </c>
      <c r="I43" s="24"/>
    </row>
    <row r="44" spans="2:10" ht="24.75" x14ac:dyDescent="0.25">
      <c r="B44" s="19"/>
      <c r="C44" s="55"/>
      <c r="D44" s="56"/>
      <c r="E44" s="57" t="s">
        <v>20</v>
      </c>
      <c r="F44" s="33">
        <v>30</v>
      </c>
      <c r="G44" s="33">
        <v>200</v>
      </c>
      <c r="H44" s="34">
        <f>F44*G44</f>
        <v>6000</v>
      </c>
      <c r="I44" s="24"/>
      <c r="J44">
        <v>349</v>
      </c>
    </row>
    <row r="45" spans="2:10" x14ac:dyDescent="0.25">
      <c r="B45" s="58">
        <v>2</v>
      </c>
      <c r="C45" s="55" t="s">
        <v>38</v>
      </c>
      <c r="D45" s="21" t="s">
        <v>39</v>
      </c>
      <c r="E45" s="56" t="s">
        <v>40</v>
      </c>
      <c r="F45" s="58">
        <v>1</v>
      </c>
      <c r="G45" s="22">
        <v>55000</v>
      </c>
      <c r="H45" s="23">
        <f>F45*G45</f>
        <v>55000</v>
      </c>
      <c r="I45" s="24">
        <f>H45+H46+H47+H48</f>
        <v>55000</v>
      </c>
    </row>
    <row r="46" spans="2:10" x14ac:dyDescent="0.25">
      <c r="B46" s="59"/>
      <c r="C46" s="60"/>
      <c r="D46" s="61"/>
      <c r="E46" s="56"/>
      <c r="F46" s="58"/>
      <c r="G46" s="22"/>
      <c r="H46" s="23"/>
      <c r="I46" s="27"/>
    </row>
    <row r="47" spans="2:10" x14ac:dyDescent="0.25">
      <c r="B47" s="59"/>
      <c r="C47" s="60"/>
      <c r="D47" s="61"/>
      <c r="E47" s="56"/>
      <c r="F47" s="58"/>
      <c r="G47" s="22"/>
      <c r="H47" s="23"/>
      <c r="I47" s="27"/>
    </row>
    <row r="48" spans="2:10" x14ac:dyDescent="0.25">
      <c r="B48" s="59"/>
      <c r="C48" s="60"/>
      <c r="D48" s="61"/>
      <c r="E48" s="56"/>
      <c r="F48" s="58"/>
      <c r="G48" s="22"/>
      <c r="H48" s="23"/>
      <c r="I48" s="27"/>
      <c r="J48">
        <v>226</v>
      </c>
    </row>
    <row r="49" spans="2:19" ht="38.25" x14ac:dyDescent="0.25">
      <c r="B49" s="35">
        <v>3</v>
      </c>
      <c r="C49" s="62" t="s">
        <v>7</v>
      </c>
      <c r="D49" s="32" t="s">
        <v>8</v>
      </c>
      <c r="E49" s="32" t="s">
        <v>9</v>
      </c>
      <c r="F49" s="33">
        <v>410</v>
      </c>
      <c r="G49" s="33">
        <v>200</v>
      </c>
      <c r="H49" s="34">
        <f t="shared" ref="H49:H52" si="3">F49*G49</f>
        <v>82000</v>
      </c>
      <c r="I49" s="38">
        <f t="shared" ref="I49:I52" si="4">H49</f>
        <v>82000</v>
      </c>
      <c r="J49">
        <v>226</v>
      </c>
    </row>
    <row r="50" spans="2:19" ht="108.75" x14ac:dyDescent="0.25">
      <c r="B50" s="35">
        <v>4</v>
      </c>
      <c r="C50" s="62" t="s">
        <v>41</v>
      </c>
      <c r="D50" s="32" t="s">
        <v>42</v>
      </c>
      <c r="E50" s="57" t="s">
        <v>43</v>
      </c>
      <c r="F50" s="33">
        <v>1</v>
      </c>
      <c r="G50" s="33">
        <v>40000</v>
      </c>
      <c r="H50" s="34">
        <f t="shared" si="3"/>
        <v>40000</v>
      </c>
      <c r="I50" s="38">
        <f t="shared" si="4"/>
        <v>40000</v>
      </c>
      <c r="J50">
        <v>226</v>
      </c>
    </row>
    <row r="51" spans="2:19" ht="44.25" customHeight="1" x14ac:dyDescent="0.25">
      <c r="B51" s="35">
        <v>5</v>
      </c>
      <c r="C51" s="62" t="s">
        <v>69</v>
      </c>
      <c r="D51" s="32" t="s">
        <v>45</v>
      </c>
      <c r="E51" s="57" t="s">
        <v>46</v>
      </c>
      <c r="F51" s="33">
        <v>2</v>
      </c>
      <c r="G51" s="33">
        <v>45000</v>
      </c>
      <c r="H51" s="34">
        <f t="shared" si="3"/>
        <v>90000</v>
      </c>
      <c r="I51" s="38">
        <f t="shared" si="4"/>
        <v>90000</v>
      </c>
      <c r="J51">
        <v>226</v>
      </c>
    </row>
    <row r="52" spans="2:19" ht="51" x14ac:dyDescent="0.25">
      <c r="B52" s="35">
        <v>6</v>
      </c>
      <c r="C52" s="62" t="s">
        <v>47</v>
      </c>
      <c r="D52" s="32" t="s">
        <v>48</v>
      </c>
      <c r="E52" s="57" t="s">
        <v>40</v>
      </c>
      <c r="F52" s="33">
        <v>1</v>
      </c>
      <c r="G52" s="33">
        <v>60000</v>
      </c>
      <c r="H52" s="34">
        <f t="shared" si="3"/>
        <v>60000</v>
      </c>
      <c r="I52" s="38">
        <f t="shared" si="4"/>
        <v>60000</v>
      </c>
      <c r="J52">
        <v>226</v>
      </c>
    </row>
    <row r="53" spans="2:19" x14ac:dyDescent="0.25">
      <c r="B53" s="19">
        <v>7</v>
      </c>
      <c r="C53" s="30" t="s">
        <v>70</v>
      </c>
      <c r="D53" s="31" t="s">
        <v>49</v>
      </c>
      <c r="E53" s="56" t="s">
        <v>27</v>
      </c>
      <c r="F53" s="22">
        <v>10</v>
      </c>
      <c r="G53" s="22">
        <v>900</v>
      </c>
      <c r="H53" s="23">
        <f>F53*G53</f>
        <v>9000</v>
      </c>
      <c r="I53" s="24">
        <f>H53+H54+H55+H56+H57</f>
        <v>9000</v>
      </c>
      <c r="N53">
        <v>222</v>
      </c>
      <c r="O53" s="1">
        <f>H16</f>
        <v>2400</v>
      </c>
      <c r="S53" s="1">
        <f>O53+P53+Q53+R53</f>
        <v>2400</v>
      </c>
    </row>
    <row r="54" spans="2:19" x14ac:dyDescent="0.25">
      <c r="B54" s="19"/>
      <c r="C54" s="30"/>
      <c r="D54" s="31"/>
      <c r="E54" s="56"/>
      <c r="F54" s="22"/>
      <c r="G54" s="22"/>
      <c r="H54" s="23"/>
      <c r="I54" s="24"/>
      <c r="N54">
        <v>226</v>
      </c>
      <c r="O54" s="1" t="e">
        <f>I10+I13+#REF!+H17+#REF!+#REF!</f>
        <v>#REF!</v>
      </c>
      <c r="P54" s="1" t="e">
        <f>I45+I49+I50+I51+I52+#REF!</f>
        <v>#REF!</v>
      </c>
      <c r="Q54" s="1" t="e">
        <f>I85+#REF!+#REF!+#REF!+#REF!+#REF!</f>
        <v>#REF!</v>
      </c>
      <c r="R54" s="1" t="e">
        <f>I102+#REF!+#REF!+I115</f>
        <v>#REF!</v>
      </c>
      <c r="S54" s="1" t="e">
        <f t="shared" ref="S54:S56" si="5">O54+P54+Q54+R54</f>
        <v>#REF!</v>
      </c>
    </row>
    <row r="55" spans="2:19" x14ac:dyDescent="0.25">
      <c r="B55" s="19"/>
      <c r="C55" s="30"/>
      <c r="D55" s="31"/>
      <c r="E55" s="56"/>
      <c r="F55" s="22"/>
      <c r="G55" s="22"/>
      <c r="H55" s="23"/>
      <c r="I55" s="24"/>
      <c r="N55">
        <v>342</v>
      </c>
      <c r="O55" s="1">
        <f>H18</f>
        <v>9000</v>
      </c>
      <c r="S55" s="1">
        <f t="shared" si="5"/>
        <v>9000</v>
      </c>
    </row>
    <row r="56" spans="2:19" x14ac:dyDescent="0.25">
      <c r="B56" s="59"/>
      <c r="C56" s="63"/>
      <c r="D56" s="64"/>
      <c r="E56" s="56"/>
      <c r="F56" s="22"/>
      <c r="G56" s="22"/>
      <c r="H56" s="23"/>
      <c r="I56" s="65"/>
      <c r="N56">
        <v>349</v>
      </c>
      <c r="O56" s="1" t="e">
        <f>#REF!+I19+I24+I29+I53+#REF!+#REF!</f>
        <v>#REF!</v>
      </c>
      <c r="P56" s="2">
        <f>I42</f>
        <v>11400</v>
      </c>
      <c r="S56" s="1" t="e">
        <f t="shared" si="5"/>
        <v>#REF!</v>
      </c>
    </row>
    <row r="57" spans="2:19" x14ac:dyDescent="0.25">
      <c r="B57" s="59"/>
      <c r="C57" s="63"/>
      <c r="D57" s="64"/>
      <c r="E57" s="56"/>
      <c r="F57" s="22"/>
      <c r="G57" s="22"/>
      <c r="H57" s="23"/>
      <c r="I57" s="65"/>
      <c r="J57">
        <v>349</v>
      </c>
      <c r="O57" s="1" t="e">
        <f>O53+O54+O55+O56</f>
        <v>#REF!</v>
      </c>
      <c r="P57" s="1" t="e">
        <f>P53+P54+P55+P56</f>
        <v>#REF!</v>
      </c>
      <c r="Q57" s="1" t="e">
        <f>Q53+Q54+Q55+Q56</f>
        <v>#REF!</v>
      </c>
      <c r="R57" s="1" t="e">
        <f>R53+R54+R55+R56</f>
        <v>#REF!</v>
      </c>
      <c r="S57" s="1" t="e">
        <f>S53+S54+S55+S56</f>
        <v>#REF!</v>
      </c>
    </row>
    <row r="58" spans="2:19" ht="15" customHeight="1" x14ac:dyDescent="0.25">
      <c r="B58" s="66">
        <v>8</v>
      </c>
      <c r="C58" s="55" t="s">
        <v>50</v>
      </c>
      <c r="D58" s="31" t="s">
        <v>51</v>
      </c>
      <c r="E58" s="67" t="s">
        <v>52</v>
      </c>
      <c r="F58" s="40">
        <v>2</v>
      </c>
      <c r="G58" s="40">
        <v>25000</v>
      </c>
      <c r="H58" s="68">
        <f>F58*G58</f>
        <v>50000</v>
      </c>
      <c r="I58" s="24">
        <f>H58</f>
        <v>50000</v>
      </c>
      <c r="O58" s="1"/>
      <c r="P58" s="1"/>
      <c r="Q58" s="1"/>
      <c r="R58" s="1"/>
      <c r="S58" s="1"/>
    </row>
    <row r="59" spans="2:19" ht="26.25" customHeight="1" x14ac:dyDescent="0.25">
      <c r="B59" s="69"/>
      <c r="C59" s="55"/>
      <c r="D59" s="31"/>
      <c r="E59" s="70"/>
      <c r="F59" s="44"/>
      <c r="G59" s="44"/>
      <c r="H59" s="71"/>
      <c r="I59" s="24"/>
      <c r="O59" s="1"/>
      <c r="P59" s="1"/>
      <c r="Q59" s="1"/>
      <c r="R59" s="1"/>
      <c r="S59" s="1"/>
    </row>
    <row r="60" spans="2:19" x14ac:dyDescent="0.25">
      <c r="B60" s="22">
        <v>9</v>
      </c>
      <c r="C60" s="55" t="s">
        <v>80</v>
      </c>
      <c r="D60" s="72" t="s">
        <v>56</v>
      </c>
      <c r="E60" s="21" t="s">
        <v>9</v>
      </c>
      <c r="F60" s="48">
        <v>3000</v>
      </c>
      <c r="G60" s="48">
        <v>30</v>
      </c>
      <c r="H60" s="49">
        <f t="shared" ref="H60:H67" si="6">F60*G60</f>
        <v>90000</v>
      </c>
      <c r="I60" s="24">
        <f>SUM(H60:H67)</f>
        <v>472500</v>
      </c>
    </row>
    <row r="61" spans="2:19" x14ac:dyDescent="0.25">
      <c r="B61" s="22"/>
      <c r="C61" s="55"/>
      <c r="D61" s="72" t="s">
        <v>57</v>
      </c>
      <c r="E61" s="21"/>
      <c r="F61" s="48">
        <v>100</v>
      </c>
      <c r="G61" s="48">
        <v>600</v>
      </c>
      <c r="H61" s="49">
        <f t="shared" si="6"/>
        <v>60000</v>
      </c>
      <c r="I61" s="27"/>
    </row>
    <row r="62" spans="2:19" x14ac:dyDescent="0.25">
      <c r="B62" s="22"/>
      <c r="C62" s="55"/>
      <c r="D62" s="72" t="s">
        <v>58</v>
      </c>
      <c r="E62" s="21"/>
      <c r="F62" s="48">
        <v>200</v>
      </c>
      <c r="G62" s="48">
        <v>200</v>
      </c>
      <c r="H62" s="49">
        <f t="shared" si="6"/>
        <v>40000</v>
      </c>
      <c r="I62" s="27"/>
    </row>
    <row r="63" spans="2:19" x14ac:dyDescent="0.25">
      <c r="B63" s="22"/>
      <c r="C63" s="55"/>
      <c r="D63" s="72" t="s">
        <v>59</v>
      </c>
      <c r="E63" s="21"/>
      <c r="F63" s="48">
        <v>500</v>
      </c>
      <c r="G63" s="48">
        <v>280</v>
      </c>
      <c r="H63" s="49">
        <f t="shared" si="6"/>
        <v>140000</v>
      </c>
      <c r="I63" s="27"/>
    </row>
    <row r="64" spans="2:19" x14ac:dyDescent="0.25">
      <c r="B64" s="22"/>
      <c r="C64" s="55"/>
      <c r="D64" s="72" t="s">
        <v>60</v>
      </c>
      <c r="E64" s="21"/>
      <c r="F64" s="48">
        <v>300</v>
      </c>
      <c r="G64" s="48">
        <v>300</v>
      </c>
      <c r="H64" s="49">
        <f t="shared" si="6"/>
        <v>90000</v>
      </c>
      <c r="I64" s="27"/>
    </row>
    <row r="65" spans="2:10" x14ac:dyDescent="0.25">
      <c r="B65" s="22"/>
      <c r="C65" s="55"/>
      <c r="D65" s="72" t="s">
        <v>61</v>
      </c>
      <c r="E65" s="21"/>
      <c r="F65" s="48">
        <v>700</v>
      </c>
      <c r="G65" s="48">
        <v>15</v>
      </c>
      <c r="H65" s="49">
        <f t="shared" si="6"/>
        <v>10500</v>
      </c>
      <c r="I65" s="27"/>
    </row>
    <row r="66" spans="2:10" x14ac:dyDescent="0.25">
      <c r="B66" s="22"/>
      <c r="C66" s="55"/>
      <c r="D66" s="72" t="s">
        <v>62</v>
      </c>
      <c r="E66" s="21"/>
      <c r="F66" s="48">
        <v>300</v>
      </c>
      <c r="G66" s="48">
        <v>15</v>
      </c>
      <c r="H66" s="49">
        <f t="shared" si="6"/>
        <v>4500</v>
      </c>
      <c r="I66" s="27"/>
    </row>
    <row r="67" spans="2:10" x14ac:dyDescent="0.25">
      <c r="B67" s="22"/>
      <c r="C67" s="55"/>
      <c r="D67" s="73" t="s">
        <v>63</v>
      </c>
      <c r="E67" s="21"/>
      <c r="F67" s="48">
        <v>500</v>
      </c>
      <c r="G67" s="48">
        <v>75</v>
      </c>
      <c r="H67" s="49">
        <f t="shared" si="6"/>
        <v>37500</v>
      </c>
      <c r="I67" s="27"/>
      <c r="J67">
        <v>349</v>
      </c>
    </row>
    <row r="68" spans="2:10" ht="63.75" customHeight="1" x14ac:dyDescent="0.25">
      <c r="B68" s="35">
        <v>10</v>
      </c>
      <c r="C68" s="62" t="s">
        <v>53</v>
      </c>
      <c r="D68" s="37" t="s">
        <v>54</v>
      </c>
      <c r="E68" s="74" t="s">
        <v>83</v>
      </c>
      <c r="F68" s="75"/>
      <c r="G68" s="75"/>
      <c r="H68" s="76"/>
      <c r="I68" s="38">
        <v>0</v>
      </c>
    </row>
    <row r="69" spans="2:10" ht="63.75" customHeight="1" x14ac:dyDescent="0.25">
      <c r="B69" s="35">
        <v>11</v>
      </c>
      <c r="C69" s="62" t="s">
        <v>90</v>
      </c>
      <c r="D69" s="37" t="s">
        <v>85</v>
      </c>
      <c r="E69" s="77" t="s">
        <v>86</v>
      </c>
      <c r="F69" s="78">
        <v>1</v>
      </c>
      <c r="G69" s="77">
        <v>4500</v>
      </c>
      <c r="H69" s="77">
        <v>4500</v>
      </c>
      <c r="I69" s="38">
        <v>4500</v>
      </c>
    </row>
    <row r="70" spans="2:10" ht="63.75" customHeight="1" x14ac:dyDescent="0.25">
      <c r="B70" s="35">
        <v>12</v>
      </c>
      <c r="C70" s="62" t="s">
        <v>81</v>
      </c>
      <c r="D70" s="37" t="s">
        <v>82</v>
      </c>
      <c r="E70" s="79" t="s">
        <v>83</v>
      </c>
      <c r="F70" s="79"/>
      <c r="G70" s="79"/>
      <c r="H70" s="79"/>
      <c r="I70" s="38">
        <v>0</v>
      </c>
    </row>
    <row r="71" spans="2:10" ht="63.75" customHeight="1" x14ac:dyDescent="0.25">
      <c r="B71" s="35">
        <v>13</v>
      </c>
      <c r="C71" s="62" t="s">
        <v>87</v>
      </c>
      <c r="D71" s="37" t="s">
        <v>82</v>
      </c>
      <c r="E71" s="79" t="s">
        <v>83</v>
      </c>
      <c r="F71" s="79"/>
      <c r="G71" s="79"/>
      <c r="H71" s="79"/>
      <c r="I71" s="38">
        <v>0</v>
      </c>
    </row>
    <row r="72" spans="2:10" ht="63.75" customHeight="1" x14ac:dyDescent="0.25">
      <c r="B72" s="80">
        <v>14</v>
      </c>
      <c r="C72" s="36" t="s">
        <v>94</v>
      </c>
      <c r="D72" s="36" t="s">
        <v>91</v>
      </c>
      <c r="E72" s="47" t="s">
        <v>46</v>
      </c>
      <c r="F72" s="33">
        <v>1</v>
      </c>
      <c r="G72" s="48">
        <v>1500</v>
      </c>
      <c r="H72" s="49">
        <v>1500</v>
      </c>
      <c r="I72" s="38">
        <v>1500</v>
      </c>
    </row>
    <row r="73" spans="2:10" ht="63.75" customHeight="1" x14ac:dyDescent="0.25">
      <c r="B73" s="80">
        <v>15</v>
      </c>
      <c r="C73" s="36" t="s">
        <v>95</v>
      </c>
      <c r="D73" s="36" t="s">
        <v>91</v>
      </c>
      <c r="E73" s="47" t="s">
        <v>46</v>
      </c>
      <c r="F73" s="33">
        <v>1</v>
      </c>
      <c r="G73" s="48">
        <v>1500</v>
      </c>
      <c r="H73" s="49">
        <v>1500</v>
      </c>
      <c r="I73" s="38">
        <v>1500</v>
      </c>
    </row>
    <row r="74" spans="2:10" ht="63.75" customHeight="1" x14ac:dyDescent="0.25">
      <c r="B74" s="80">
        <v>16</v>
      </c>
      <c r="C74" s="36" t="s">
        <v>96</v>
      </c>
      <c r="D74" s="36" t="s">
        <v>91</v>
      </c>
      <c r="E74" s="47" t="s">
        <v>46</v>
      </c>
      <c r="F74" s="33">
        <v>1</v>
      </c>
      <c r="G74" s="48">
        <v>1500</v>
      </c>
      <c r="H74" s="49">
        <v>1500</v>
      </c>
      <c r="I74" s="38">
        <v>1500</v>
      </c>
    </row>
    <row r="75" spans="2:10" ht="63.75" customHeight="1" x14ac:dyDescent="0.25">
      <c r="B75" s="80">
        <v>17</v>
      </c>
      <c r="C75" s="36" t="s">
        <v>101</v>
      </c>
      <c r="D75" s="36" t="s">
        <v>91</v>
      </c>
      <c r="E75" s="47" t="s">
        <v>46</v>
      </c>
      <c r="F75" s="33">
        <v>1</v>
      </c>
      <c r="G75" s="48">
        <v>3000</v>
      </c>
      <c r="H75" s="49">
        <v>3000</v>
      </c>
      <c r="I75" s="38">
        <v>3000</v>
      </c>
    </row>
    <row r="76" spans="2:10" ht="63.75" customHeight="1" x14ac:dyDescent="0.25">
      <c r="B76" s="80">
        <v>18</v>
      </c>
      <c r="C76" s="36" t="s">
        <v>102</v>
      </c>
      <c r="D76" s="36" t="s">
        <v>91</v>
      </c>
      <c r="E76" s="47" t="s">
        <v>46</v>
      </c>
      <c r="F76" s="33">
        <v>1</v>
      </c>
      <c r="G76" s="48">
        <v>3000</v>
      </c>
      <c r="H76" s="49">
        <v>3000</v>
      </c>
      <c r="I76" s="38">
        <v>3000</v>
      </c>
    </row>
    <row r="77" spans="2:10" ht="63.75" customHeight="1" x14ac:dyDescent="0.25">
      <c r="B77" s="80">
        <v>19</v>
      </c>
      <c r="C77" s="36" t="s">
        <v>121</v>
      </c>
      <c r="D77" s="36" t="s">
        <v>40</v>
      </c>
      <c r="E77" s="47" t="s">
        <v>40</v>
      </c>
      <c r="F77" s="33">
        <v>1</v>
      </c>
      <c r="G77" s="48">
        <v>700</v>
      </c>
      <c r="H77" s="49">
        <v>700</v>
      </c>
      <c r="I77" s="38">
        <v>700</v>
      </c>
    </row>
    <row r="78" spans="2:10" ht="63.75" customHeight="1" x14ac:dyDescent="0.25">
      <c r="B78" s="80">
        <v>20</v>
      </c>
      <c r="C78" s="36" t="s">
        <v>114</v>
      </c>
      <c r="D78" s="36" t="s">
        <v>125</v>
      </c>
      <c r="E78" s="47" t="s">
        <v>110</v>
      </c>
      <c r="F78" s="33">
        <v>220</v>
      </c>
      <c r="G78" s="48">
        <v>100</v>
      </c>
      <c r="H78" s="49">
        <v>22000</v>
      </c>
      <c r="I78" s="38">
        <v>22000</v>
      </c>
    </row>
    <row r="79" spans="2:10" ht="63.75" customHeight="1" x14ac:dyDescent="0.25">
      <c r="B79" s="80">
        <v>21</v>
      </c>
      <c r="C79" s="36" t="s">
        <v>115</v>
      </c>
      <c r="D79" s="36" t="s">
        <v>126</v>
      </c>
      <c r="E79" s="47" t="s">
        <v>110</v>
      </c>
      <c r="F79" s="33">
        <v>80</v>
      </c>
      <c r="G79" s="48">
        <v>100</v>
      </c>
      <c r="H79" s="49">
        <v>8000</v>
      </c>
      <c r="I79" s="38">
        <v>8000</v>
      </c>
    </row>
    <row r="80" spans="2:10" ht="63.75" customHeight="1" x14ac:dyDescent="0.25">
      <c r="B80" s="80">
        <v>22</v>
      </c>
      <c r="C80" s="36" t="s">
        <v>116</v>
      </c>
      <c r="D80" s="36" t="s">
        <v>127</v>
      </c>
      <c r="E80" s="47" t="s">
        <v>110</v>
      </c>
      <c r="F80" s="33">
        <v>270</v>
      </c>
      <c r="G80" s="48">
        <v>100</v>
      </c>
      <c r="H80" s="49">
        <v>27000</v>
      </c>
      <c r="I80" s="38">
        <v>22000</v>
      </c>
    </row>
    <row r="81" spans="2:10" ht="15" customHeight="1" x14ac:dyDescent="0.25">
      <c r="B81" s="9"/>
      <c r="C81" s="50" t="s">
        <v>55</v>
      </c>
      <c r="D81" s="50"/>
      <c r="E81" s="50"/>
      <c r="F81" s="50"/>
      <c r="G81" s="50"/>
      <c r="H81" s="50"/>
      <c r="I81" s="51">
        <f>SUM(I42:I80)</f>
        <v>937600</v>
      </c>
    </row>
    <row r="82" spans="2:10" x14ac:dyDescent="0.25">
      <c r="B82" s="9"/>
      <c r="C82" s="9"/>
      <c r="D82" s="9"/>
      <c r="E82" s="9"/>
      <c r="F82" s="9"/>
      <c r="G82" s="9"/>
      <c r="H82" s="9"/>
      <c r="I82" s="9"/>
    </row>
    <row r="83" spans="2:10" ht="15" customHeight="1" x14ac:dyDescent="0.25">
      <c r="B83" s="9"/>
      <c r="C83" s="81" t="s">
        <v>71</v>
      </c>
      <c r="D83" s="81"/>
      <c r="E83" s="81"/>
      <c r="F83" s="81"/>
      <c r="G83" s="81"/>
      <c r="H83" s="81"/>
      <c r="I83" s="9"/>
    </row>
    <row r="84" spans="2:10" x14ac:dyDescent="0.25">
      <c r="B84" s="9"/>
      <c r="C84" s="9"/>
      <c r="D84" s="9"/>
      <c r="E84" s="9"/>
      <c r="F84" s="9"/>
      <c r="G84" s="9"/>
      <c r="H84" s="9"/>
      <c r="I84" s="9"/>
    </row>
    <row r="85" spans="2:10" ht="38.25" x14ac:dyDescent="0.25">
      <c r="B85" s="35">
        <v>1</v>
      </c>
      <c r="C85" s="62" t="s">
        <v>69</v>
      </c>
      <c r="D85" s="82" t="s">
        <v>45</v>
      </c>
      <c r="E85" s="47" t="s">
        <v>46</v>
      </c>
      <c r="F85" s="33">
        <v>6</v>
      </c>
      <c r="G85" s="33">
        <v>45000</v>
      </c>
      <c r="H85" s="34">
        <f t="shared" ref="H85" si="7">F85*G85</f>
        <v>270000</v>
      </c>
      <c r="I85" s="83">
        <f>F85*G85</f>
        <v>270000</v>
      </c>
      <c r="J85">
        <v>226</v>
      </c>
    </row>
    <row r="86" spans="2:10" ht="69.75" customHeight="1" x14ac:dyDescent="0.25">
      <c r="B86" s="35">
        <v>2</v>
      </c>
      <c r="C86" s="62" t="s">
        <v>88</v>
      </c>
      <c r="D86" s="37" t="s">
        <v>34</v>
      </c>
      <c r="E86" s="74" t="s">
        <v>83</v>
      </c>
      <c r="F86" s="75"/>
      <c r="G86" s="75"/>
      <c r="H86" s="76"/>
      <c r="I86" s="83">
        <f t="shared" ref="I86:I87" si="8">F86*G86</f>
        <v>0</v>
      </c>
    </row>
    <row r="87" spans="2:10" ht="76.5" x14ac:dyDescent="0.25">
      <c r="B87" s="35">
        <v>3</v>
      </c>
      <c r="C87" s="62" t="s">
        <v>89</v>
      </c>
      <c r="D87" s="37" t="s">
        <v>34</v>
      </c>
      <c r="E87" s="74" t="s">
        <v>83</v>
      </c>
      <c r="F87" s="75"/>
      <c r="G87" s="75"/>
      <c r="H87" s="76"/>
      <c r="I87" s="83">
        <f t="shared" si="8"/>
        <v>0</v>
      </c>
    </row>
    <row r="88" spans="2:10" ht="72" x14ac:dyDescent="0.25">
      <c r="B88" s="35">
        <v>4</v>
      </c>
      <c r="C88" s="62" t="s">
        <v>77</v>
      </c>
      <c r="D88" s="37" t="s">
        <v>85</v>
      </c>
      <c r="E88" s="77" t="s">
        <v>86</v>
      </c>
      <c r="F88" s="78">
        <v>1</v>
      </c>
      <c r="G88" s="77">
        <v>4500</v>
      </c>
      <c r="H88" s="77">
        <v>4500</v>
      </c>
      <c r="I88" s="38">
        <v>4500</v>
      </c>
    </row>
    <row r="89" spans="2:10" ht="51" x14ac:dyDescent="0.25">
      <c r="B89" s="80">
        <v>5</v>
      </c>
      <c r="C89" s="36" t="s">
        <v>103</v>
      </c>
      <c r="D89" s="36" t="s">
        <v>91</v>
      </c>
      <c r="E89" s="47" t="s">
        <v>46</v>
      </c>
      <c r="F89" s="33">
        <v>1</v>
      </c>
      <c r="G89" s="48">
        <v>1500</v>
      </c>
      <c r="H89" s="49">
        <v>1500</v>
      </c>
      <c r="I89" s="38">
        <v>1500</v>
      </c>
    </row>
    <row r="90" spans="2:10" ht="51" x14ac:dyDescent="0.25">
      <c r="B90" s="80">
        <v>6</v>
      </c>
      <c r="C90" s="36" t="s">
        <v>104</v>
      </c>
      <c r="D90" s="36" t="s">
        <v>91</v>
      </c>
      <c r="E90" s="47" t="s">
        <v>46</v>
      </c>
      <c r="F90" s="33">
        <v>1</v>
      </c>
      <c r="G90" s="48">
        <v>1500</v>
      </c>
      <c r="H90" s="49">
        <v>1500</v>
      </c>
      <c r="I90" s="38">
        <v>1500</v>
      </c>
    </row>
    <row r="91" spans="2:10" ht="51" x14ac:dyDescent="0.25">
      <c r="B91" s="80">
        <v>7</v>
      </c>
      <c r="C91" s="36" t="s">
        <v>107</v>
      </c>
      <c r="D91" s="36" t="s">
        <v>91</v>
      </c>
      <c r="E91" s="47" t="s">
        <v>46</v>
      </c>
      <c r="F91" s="33">
        <v>1</v>
      </c>
      <c r="G91" s="48">
        <v>1500</v>
      </c>
      <c r="H91" s="49">
        <v>1500</v>
      </c>
      <c r="I91" s="38">
        <v>1500</v>
      </c>
    </row>
    <row r="92" spans="2:10" ht="63.75" x14ac:dyDescent="0.25">
      <c r="B92" s="80">
        <v>8</v>
      </c>
      <c r="C92" s="36" t="s">
        <v>108</v>
      </c>
      <c r="D92" s="36" t="s">
        <v>91</v>
      </c>
      <c r="E92" s="47" t="s">
        <v>46</v>
      </c>
      <c r="F92" s="33">
        <v>1</v>
      </c>
      <c r="G92" s="48">
        <v>3000</v>
      </c>
      <c r="H92" s="49">
        <v>3000</v>
      </c>
      <c r="I92" s="38">
        <v>3000</v>
      </c>
    </row>
    <row r="93" spans="2:10" ht="64.5" customHeight="1" x14ac:dyDescent="0.25">
      <c r="B93" s="80">
        <v>9</v>
      </c>
      <c r="C93" s="36" t="s">
        <v>109</v>
      </c>
      <c r="D93" s="36" t="s">
        <v>91</v>
      </c>
      <c r="E93" s="47" t="s">
        <v>46</v>
      </c>
      <c r="F93" s="33">
        <v>1</v>
      </c>
      <c r="G93" s="48">
        <v>3000</v>
      </c>
      <c r="H93" s="49">
        <v>3000</v>
      </c>
      <c r="I93" s="38">
        <v>3000</v>
      </c>
    </row>
    <row r="94" spans="2:10" ht="63.75" x14ac:dyDescent="0.25">
      <c r="B94" s="80">
        <v>10</v>
      </c>
      <c r="C94" s="36" t="s">
        <v>120</v>
      </c>
      <c r="D94" s="36" t="s">
        <v>40</v>
      </c>
      <c r="E94" s="47" t="s">
        <v>40</v>
      </c>
      <c r="F94" s="33">
        <v>2</v>
      </c>
      <c r="G94" s="48">
        <v>700</v>
      </c>
      <c r="H94" s="49">
        <v>1400</v>
      </c>
      <c r="I94" s="38">
        <v>1400</v>
      </c>
    </row>
    <row r="95" spans="2:10" ht="51" x14ac:dyDescent="0.25">
      <c r="B95" s="80">
        <v>11</v>
      </c>
      <c r="C95" s="36" t="s">
        <v>117</v>
      </c>
      <c r="D95" s="36" t="s">
        <v>112</v>
      </c>
      <c r="E95" s="47" t="s">
        <v>110</v>
      </c>
      <c r="F95" s="33">
        <v>220</v>
      </c>
      <c r="G95" s="48">
        <v>100</v>
      </c>
      <c r="H95" s="49">
        <v>22000</v>
      </c>
      <c r="I95" s="38">
        <v>22000</v>
      </c>
    </row>
    <row r="96" spans="2:10" ht="51" x14ac:dyDescent="0.25">
      <c r="B96" s="80">
        <v>12</v>
      </c>
      <c r="C96" s="36" t="s">
        <v>118</v>
      </c>
      <c r="D96" s="36" t="s">
        <v>113</v>
      </c>
      <c r="E96" s="47" t="s">
        <v>110</v>
      </c>
      <c r="F96" s="33">
        <v>220</v>
      </c>
      <c r="G96" s="48">
        <v>100</v>
      </c>
      <c r="H96" s="49">
        <v>22000</v>
      </c>
      <c r="I96" s="38">
        <v>22000</v>
      </c>
    </row>
    <row r="97" spans="2:10" ht="51" x14ac:dyDescent="0.25">
      <c r="B97" s="80">
        <v>13</v>
      </c>
      <c r="C97" s="36" t="s">
        <v>119</v>
      </c>
      <c r="D97" s="36" t="s">
        <v>113</v>
      </c>
      <c r="E97" s="47" t="s">
        <v>110</v>
      </c>
      <c r="F97" s="33">
        <v>220</v>
      </c>
      <c r="G97" s="48">
        <v>100</v>
      </c>
      <c r="H97" s="49">
        <v>22000</v>
      </c>
      <c r="I97" s="38">
        <v>22000</v>
      </c>
    </row>
    <row r="98" spans="2:10" ht="15.75" customHeight="1" x14ac:dyDescent="0.25">
      <c r="B98" s="9"/>
      <c r="C98" s="50" t="s">
        <v>64</v>
      </c>
      <c r="D98" s="50"/>
      <c r="E98" s="50"/>
      <c r="F98" s="50"/>
      <c r="G98" s="50"/>
      <c r="H98" s="50"/>
      <c r="I98" s="84">
        <f>SUM(I85:I97)</f>
        <v>352400</v>
      </c>
    </row>
    <row r="99" spans="2:10" x14ac:dyDescent="0.25">
      <c r="B99" s="9"/>
      <c r="C99" s="9"/>
      <c r="D99" s="9"/>
      <c r="E99" s="9"/>
      <c r="F99" s="9"/>
      <c r="G99" s="9"/>
      <c r="H99" s="9"/>
      <c r="I99" s="9"/>
    </row>
    <row r="100" spans="2:10" ht="15" customHeight="1" x14ac:dyDescent="0.25">
      <c r="B100" s="9"/>
      <c r="C100" s="53" t="s">
        <v>72</v>
      </c>
      <c r="D100" s="53"/>
      <c r="E100" s="53"/>
      <c r="F100" s="53"/>
      <c r="G100" s="53"/>
      <c r="H100" s="53"/>
      <c r="I100" s="9"/>
    </row>
    <row r="101" spans="2:10" x14ac:dyDescent="0.25">
      <c r="B101" s="9"/>
      <c r="C101" s="9"/>
      <c r="D101" s="9"/>
      <c r="E101" s="9"/>
      <c r="F101" s="9"/>
      <c r="G101" s="9"/>
      <c r="H101" s="9"/>
      <c r="I101" s="9"/>
    </row>
    <row r="102" spans="2:10" ht="38.25" x14ac:dyDescent="0.25">
      <c r="B102" s="35">
        <v>1</v>
      </c>
      <c r="C102" s="85" t="s">
        <v>66</v>
      </c>
      <c r="D102" s="82" t="s">
        <v>8</v>
      </c>
      <c r="E102" s="86" t="s">
        <v>9</v>
      </c>
      <c r="F102" s="33">
        <v>400</v>
      </c>
      <c r="G102" s="87">
        <v>1099.25</v>
      </c>
      <c r="H102" s="34">
        <f>F102*G102</f>
        <v>439700</v>
      </c>
      <c r="I102" s="38">
        <v>439700</v>
      </c>
      <c r="J102">
        <v>226</v>
      </c>
    </row>
    <row r="103" spans="2:10" hidden="1" x14ac:dyDescent="0.25">
      <c r="B103" s="19"/>
      <c r="C103" s="55"/>
      <c r="D103" s="56"/>
      <c r="E103" s="37"/>
      <c r="F103" s="33"/>
      <c r="G103" s="48"/>
      <c r="H103" s="49">
        <f t="shared" ref="H103:H117" si="9">F103*G103</f>
        <v>0</v>
      </c>
      <c r="I103" s="24">
        <f>H103+H104+H105</f>
        <v>0</v>
      </c>
    </row>
    <row r="104" spans="2:10" hidden="1" x14ac:dyDescent="0.25">
      <c r="B104" s="19"/>
      <c r="C104" s="55"/>
      <c r="D104" s="56"/>
      <c r="E104" s="37"/>
      <c r="F104" s="33"/>
      <c r="G104" s="48"/>
      <c r="H104" s="49">
        <f t="shared" si="9"/>
        <v>0</v>
      </c>
      <c r="I104" s="24"/>
    </row>
    <row r="105" spans="2:10" hidden="1" x14ac:dyDescent="0.25">
      <c r="B105" s="19"/>
      <c r="C105" s="55"/>
      <c r="D105" s="56"/>
      <c r="E105" s="37"/>
      <c r="F105" s="33"/>
      <c r="G105" s="48"/>
      <c r="H105" s="49">
        <f t="shared" si="9"/>
        <v>0</v>
      </c>
      <c r="I105" s="24"/>
    </row>
    <row r="106" spans="2:10" hidden="1" x14ac:dyDescent="0.25">
      <c r="B106" s="35"/>
      <c r="C106" s="62"/>
      <c r="D106" s="32"/>
      <c r="E106" s="88"/>
      <c r="F106" s="33"/>
      <c r="G106" s="48"/>
      <c r="H106" s="49">
        <f t="shared" si="9"/>
        <v>0</v>
      </c>
      <c r="I106" s="38">
        <f>F106*G106</f>
        <v>0</v>
      </c>
    </row>
    <row r="107" spans="2:10" hidden="1" x14ac:dyDescent="0.25">
      <c r="B107" s="19"/>
      <c r="C107" s="55"/>
      <c r="D107" s="56"/>
      <c r="E107" s="37"/>
      <c r="F107" s="33"/>
      <c r="G107" s="48"/>
      <c r="H107" s="49">
        <f t="shared" si="9"/>
        <v>0</v>
      </c>
      <c r="I107" s="24">
        <f>H107+H108+H110+H109</f>
        <v>0</v>
      </c>
    </row>
    <row r="108" spans="2:10" hidden="1" x14ac:dyDescent="0.25">
      <c r="B108" s="19"/>
      <c r="C108" s="55"/>
      <c r="D108" s="56"/>
      <c r="E108" s="37"/>
      <c r="F108" s="33"/>
      <c r="G108" s="48"/>
      <c r="H108" s="49">
        <f t="shared" si="9"/>
        <v>0</v>
      </c>
      <c r="I108" s="24"/>
    </row>
    <row r="109" spans="2:10" hidden="1" x14ac:dyDescent="0.25">
      <c r="B109" s="19"/>
      <c r="C109" s="55"/>
      <c r="D109" s="56"/>
      <c r="E109" s="37"/>
      <c r="F109" s="33"/>
      <c r="G109" s="48"/>
      <c r="H109" s="49">
        <f t="shared" si="9"/>
        <v>0</v>
      </c>
      <c r="I109" s="24"/>
    </row>
    <row r="110" spans="2:10" hidden="1" x14ac:dyDescent="0.25">
      <c r="B110" s="19"/>
      <c r="C110" s="55"/>
      <c r="D110" s="56"/>
      <c r="E110" s="37"/>
      <c r="F110" s="33"/>
      <c r="G110" s="48"/>
      <c r="H110" s="49">
        <f t="shared" si="9"/>
        <v>0</v>
      </c>
      <c r="I110" s="24"/>
    </row>
    <row r="111" spans="2:10" hidden="1" x14ac:dyDescent="0.25">
      <c r="B111" s="19"/>
      <c r="C111" s="55"/>
      <c r="D111" s="56"/>
      <c r="E111" s="37"/>
      <c r="F111" s="33"/>
      <c r="G111" s="48"/>
      <c r="H111" s="49">
        <f t="shared" si="9"/>
        <v>0</v>
      </c>
      <c r="I111" s="24">
        <f>H111+H112+H113+H114</f>
        <v>0</v>
      </c>
    </row>
    <row r="112" spans="2:10" hidden="1" x14ac:dyDescent="0.25">
      <c r="B112" s="19"/>
      <c r="C112" s="55"/>
      <c r="D112" s="56"/>
      <c r="E112" s="37"/>
      <c r="F112" s="33"/>
      <c r="G112" s="48"/>
      <c r="H112" s="49">
        <f t="shared" si="9"/>
        <v>0</v>
      </c>
      <c r="I112" s="24"/>
    </row>
    <row r="113" spans="2:10" hidden="1" x14ac:dyDescent="0.25">
      <c r="B113" s="19"/>
      <c r="C113" s="55"/>
      <c r="D113" s="56"/>
      <c r="E113" s="37"/>
      <c r="F113" s="33"/>
      <c r="G113" s="48"/>
      <c r="H113" s="49">
        <f t="shared" si="9"/>
        <v>0</v>
      </c>
      <c r="I113" s="24"/>
    </row>
    <row r="114" spans="2:10" hidden="1" x14ac:dyDescent="0.25">
      <c r="B114" s="59"/>
      <c r="C114" s="60"/>
      <c r="D114" s="61"/>
      <c r="E114" s="37"/>
      <c r="F114" s="33"/>
      <c r="G114" s="48"/>
      <c r="H114" s="49">
        <f t="shared" si="9"/>
        <v>0</v>
      </c>
      <c r="I114" s="65"/>
    </row>
    <row r="115" spans="2:10" ht="15" hidden="1" customHeight="1" x14ac:dyDescent="0.25">
      <c r="B115" s="19">
        <v>2</v>
      </c>
      <c r="C115" s="62" t="s">
        <v>44</v>
      </c>
      <c r="D115" s="32" t="s">
        <v>45</v>
      </c>
      <c r="E115" s="88" t="s">
        <v>46</v>
      </c>
      <c r="F115" s="33"/>
      <c r="G115" s="48"/>
      <c r="H115" s="49"/>
      <c r="I115" s="24">
        <f>H117</f>
        <v>90000</v>
      </c>
    </row>
    <row r="116" spans="2:10" ht="15" hidden="1" customHeight="1" x14ac:dyDescent="0.25">
      <c r="B116" s="19"/>
      <c r="C116" s="62" t="s">
        <v>44</v>
      </c>
      <c r="D116" s="32" t="s">
        <v>45</v>
      </c>
      <c r="E116" s="88" t="s">
        <v>46</v>
      </c>
      <c r="F116" s="33"/>
      <c r="G116" s="48"/>
      <c r="H116" s="49">
        <f t="shared" si="9"/>
        <v>0</v>
      </c>
      <c r="I116" s="24"/>
    </row>
    <row r="117" spans="2:10" ht="42" customHeight="1" x14ac:dyDescent="0.25">
      <c r="B117" s="19"/>
      <c r="C117" s="62" t="s">
        <v>44</v>
      </c>
      <c r="D117" s="32" t="s">
        <v>45</v>
      </c>
      <c r="E117" s="88" t="s">
        <v>46</v>
      </c>
      <c r="F117" s="48">
        <v>2</v>
      </c>
      <c r="G117" s="48">
        <v>45000</v>
      </c>
      <c r="H117" s="49">
        <f t="shared" si="9"/>
        <v>90000</v>
      </c>
      <c r="I117" s="24"/>
      <c r="J117">
        <v>226</v>
      </c>
    </row>
    <row r="118" spans="2:10" ht="59.25" customHeight="1" x14ac:dyDescent="0.25">
      <c r="B118" s="35">
        <v>3</v>
      </c>
      <c r="C118" s="62" t="s">
        <v>78</v>
      </c>
      <c r="D118" s="37" t="s">
        <v>85</v>
      </c>
      <c r="E118" s="77" t="s">
        <v>86</v>
      </c>
      <c r="F118" s="78">
        <v>1</v>
      </c>
      <c r="G118" s="77">
        <v>3200</v>
      </c>
      <c r="H118" s="77">
        <v>3200</v>
      </c>
      <c r="I118" s="38">
        <v>3200</v>
      </c>
    </row>
    <row r="119" spans="2:10" ht="59.25" customHeight="1" x14ac:dyDescent="0.25">
      <c r="B119" s="35">
        <v>4</v>
      </c>
      <c r="C119" s="36" t="s">
        <v>97</v>
      </c>
      <c r="D119" s="36" t="s">
        <v>91</v>
      </c>
      <c r="E119" s="47" t="s">
        <v>46</v>
      </c>
      <c r="F119" s="33">
        <v>1</v>
      </c>
      <c r="G119" s="48">
        <v>1500</v>
      </c>
      <c r="H119" s="49">
        <v>1500</v>
      </c>
      <c r="I119" s="38">
        <v>1500</v>
      </c>
    </row>
    <row r="120" spans="2:10" ht="59.25" customHeight="1" x14ac:dyDescent="0.25">
      <c r="B120" s="35">
        <v>5</v>
      </c>
      <c r="C120" s="36" t="s">
        <v>98</v>
      </c>
      <c r="D120" s="36" t="s">
        <v>91</v>
      </c>
      <c r="E120" s="47" t="s">
        <v>46</v>
      </c>
      <c r="F120" s="33">
        <v>1</v>
      </c>
      <c r="G120" s="48">
        <v>1500</v>
      </c>
      <c r="H120" s="49">
        <v>1500</v>
      </c>
      <c r="I120" s="38">
        <v>1500</v>
      </c>
    </row>
    <row r="121" spans="2:10" ht="59.25" customHeight="1" x14ac:dyDescent="0.25">
      <c r="B121" s="35">
        <v>6</v>
      </c>
      <c r="C121" s="36" t="s">
        <v>99</v>
      </c>
      <c r="D121" s="36" t="s">
        <v>91</v>
      </c>
      <c r="E121" s="47" t="s">
        <v>46</v>
      </c>
      <c r="F121" s="33">
        <v>1</v>
      </c>
      <c r="G121" s="48">
        <v>1500</v>
      </c>
      <c r="H121" s="49">
        <v>1500</v>
      </c>
      <c r="I121" s="38">
        <v>1500</v>
      </c>
    </row>
    <row r="122" spans="2:10" ht="59.25" customHeight="1" x14ac:dyDescent="0.25">
      <c r="B122" s="35">
        <v>7</v>
      </c>
      <c r="C122" s="36" t="s">
        <v>105</v>
      </c>
      <c r="D122" s="36" t="s">
        <v>91</v>
      </c>
      <c r="E122" s="47" t="s">
        <v>46</v>
      </c>
      <c r="F122" s="33">
        <v>1</v>
      </c>
      <c r="G122" s="48">
        <v>3000</v>
      </c>
      <c r="H122" s="49">
        <v>3000</v>
      </c>
      <c r="I122" s="38">
        <v>3000</v>
      </c>
    </row>
    <row r="123" spans="2:10" ht="59.25" customHeight="1" x14ac:dyDescent="0.25">
      <c r="B123" s="35">
        <v>8</v>
      </c>
      <c r="C123" s="36" t="s">
        <v>106</v>
      </c>
      <c r="D123" s="36" t="s">
        <v>91</v>
      </c>
      <c r="E123" s="47" t="s">
        <v>46</v>
      </c>
      <c r="F123" s="33">
        <v>1</v>
      </c>
      <c r="G123" s="48">
        <v>3000</v>
      </c>
      <c r="H123" s="49">
        <v>3000</v>
      </c>
      <c r="I123" s="38">
        <v>3000</v>
      </c>
    </row>
    <row r="124" spans="2:10" ht="75" customHeight="1" x14ac:dyDescent="0.25">
      <c r="B124" s="35">
        <v>9</v>
      </c>
      <c r="C124" s="36" t="s">
        <v>120</v>
      </c>
      <c r="D124" s="36" t="s">
        <v>40</v>
      </c>
      <c r="E124" s="47" t="s">
        <v>40</v>
      </c>
      <c r="F124" s="33">
        <v>3</v>
      </c>
      <c r="G124" s="48">
        <v>700</v>
      </c>
      <c r="H124" s="49">
        <v>2100</v>
      </c>
      <c r="I124" s="38">
        <v>2100</v>
      </c>
    </row>
    <row r="125" spans="2:10" ht="59.25" customHeight="1" x14ac:dyDescent="0.25">
      <c r="B125" s="35">
        <v>10</v>
      </c>
      <c r="C125" s="36" t="s">
        <v>122</v>
      </c>
      <c r="D125" s="36" t="s">
        <v>52</v>
      </c>
      <c r="E125" s="47" t="s">
        <v>40</v>
      </c>
      <c r="F125" s="33">
        <v>3</v>
      </c>
      <c r="G125" s="48">
        <v>1400</v>
      </c>
      <c r="H125" s="49">
        <v>4200</v>
      </c>
      <c r="I125" s="38">
        <v>4200</v>
      </c>
    </row>
    <row r="126" spans="2:10" ht="15.75" x14ac:dyDescent="0.25">
      <c r="B126" s="9"/>
      <c r="C126" s="50" t="s">
        <v>65</v>
      </c>
      <c r="D126" s="50"/>
      <c r="E126" s="50"/>
      <c r="F126" s="50"/>
      <c r="G126" s="50"/>
      <c r="H126" s="50"/>
      <c r="I126" s="84">
        <f>SUM(I102:I125)</f>
        <v>549700</v>
      </c>
    </row>
    <row r="127" spans="2:10" x14ac:dyDescent="0.25">
      <c r="B127" s="9"/>
      <c r="C127" s="9"/>
      <c r="D127" s="9"/>
      <c r="E127" s="9"/>
      <c r="F127" s="9"/>
      <c r="G127" s="9"/>
      <c r="H127" s="9"/>
      <c r="I127" s="9"/>
    </row>
    <row r="128" spans="2:10" ht="17.25" x14ac:dyDescent="0.3">
      <c r="D128" s="8" t="s">
        <v>74</v>
      </c>
      <c r="E128" s="8"/>
      <c r="F128" s="8"/>
      <c r="G128" s="8"/>
      <c r="H128" s="8"/>
      <c r="I128" s="3">
        <f>SUM(I126,I98,I81,I38)</f>
        <v>2196700</v>
      </c>
    </row>
  </sheetData>
  <mergeCells count="100">
    <mergeCell ref="I60:I67"/>
    <mergeCell ref="B60:B67"/>
    <mergeCell ref="C60:C67"/>
    <mergeCell ref="E60:E67"/>
    <mergeCell ref="E86:H86"/>
    <mergeCell ref="E68:H68"/>
    <mergeCell ref="C81:H81"/>
    <mergeCell ref="C83:H83"/>
    <mergeCell ref="E71:H71"/>
    <mergeCell ref="E70:H70"/>
    <mergeCell ref="C3:I3"/>
    <mergeCell ref="C5:I5"/>
    <mergeCell ref="C7:H7"/>
    <mergeCell ref="B10:B12"/>
    <mergeCell ref="C10:C12"/>
    <mergeCell ref="D10:D12"/>
    <mergeCell ref="E10:E12"/>
    <mergeCell ref="F10:F12"/>
    <mergeCell ref="G10:G12"/>
    <mergeCell ref="H10:H12"/>
    <mergeCell ref="I10:I12"/>
    <mergeCell ref="G13:G15"/>
    <mergeCell ref="H13:H15"/>
    <mergeCell ref="I13:I15"/>
    <mergeCell ref="B16:B18"/>
    <mergeCell ref="C16:C18"/>
    <mergeCell ref="D16:D18"/>
    <mergeCell ref="I16:I18"/>
    <mergeCell ref="B13:B15"/>
    <mergeCell ref="C13:C15"/>
    <mergeCell ref="D13:D15"/>
    <mergeCell ref="E13:E15"/>
    <mergeCell ref="F13:F15"/>
    <mergeCell ref="B19:B23"/>
    <mergeCell ref="C19:C23"/>
    <mergeCell ref="D19:D23"/>
    <mergeCell ref="I19:I23"/>
    <mergeCell ref="B24:B28"/>
    <mergeCell ref="C24:C28"/>
    <mergeCell ref="D24:D28"/>
    <mergeCell ref="I24:I28"/>
    <mergeCell ref="B30:B31"/>
    <mergeCell ref="C30:C31"/>
    <mergeCell ref="D30:D31"/>
    <mergeCell ref="I30:I31"/>
    <mergeCell ref="E30:E31"/>
    <mergeCell ref="F30:F31"/>
    <mergeCell ref="G30:G31"/>
    <mergeCell ref="H30:H31"/>
    <mergeCell ref="C38:H38"/>
    <mergeCell ref="C40:H40"/>
    <mergeCell ref="B42:B44"/>
    <mergeCell ref="C42:C44"/>
    <mergeCell ref="D42:D44"/>
    <mergeCell ref="I42:I44"/>
    <mergeCell ref="B45:B48"/>
    <mergeCell ref="C45:C48"/>
    <mergeCell ref="D45:D48"/>
    <mergeCell ref="E45:E48"/>
    <mergeCell ref="F45:F48"/>
    <mergeCell ref="G45:G48"/>
    <mergeCell ref="H45:H48"/>
    <mergeCell ref="I45:I48"/>
    <mergeCell ref="H53:H57"/>
    <mergeCell ref="I53:I57"/>
    <mergeCell ref="B58:B59"/>
    <mergeCell ref="C58:C59"/>
    <mergeCell ref="D58:D59"/>
    <mergeCell ref="E58:E59"/>
    <mergeCell ref="F58:F59"/>
    <mergeCell ref="G58:G59"/>
    <mergeCell ref="H58:H59"/>
    <mergeCell ref="I58:I59"/>
    <mergeCell ref="B53:B57"/>
    <mergeCell ref="C53:C57"/>
    <mergeCell ref="D53:D57"/>
    <mergeCell ref="E53:E57"/>
    <mergeCell ref="F53:F57"/>
    <mergeCell ref="G53:G57"/>
    <mergeCell ref="C98:H98"/>
    <mergeCell ref="C100:H100"/>
    <mergeCell ref="B103:B105"/>
    <mergeCell ref="C103:C105"/>
    <mergeCell ref="D103:D105"/>
    <mergeCell ref="T1:Y1"/>
    <mergeCell ref="F1:K1"/>
    <mergeCell ref="D128:H128"/>
    <mergeCell ref="B107:B110"/>
    <mergeCell ref="C107:C110"/>
    <mergeCell ref="D107:D110"/>
    <mergeCell ref="I107:I110"/>
    <mergeCell ref="B111:B114"/>
    <mergeCell ref="C111:C114"/>
    <mergeCell ref="D111:D114"/>
    <mergeCell ref="I111:I114"/>
    <mergeCell ref="I103:I105"/>
    <mergeCell ref="E87:H87"/>
    <mergeCell ref="B115:B117"/>
    <mergeCell ref="I115:I117"/>
    <mergeCell ref="C126:H126"/>
  </mergeCells>
  <pageMargins left="0.31496062992125984" right="0.11811023622047245" top="0.55118110236220474" bottom="0.35433070866141736" header="0.11811023622047245" footer="0.11811023622047245"/>
  <pageSetup paperSize="9" scale="55" fitToHeight="3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0804_досуг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2023-01-31T12:49:58Z</cp:lastPrinted>
  <dcterms:created xsi:type="dcterms:W3CDTF">2021-07-19T08:33:00Z</dcterms:created>
  <dcterms:modified xsi:type="dcterms:W3CDTF">2023-01-31T12:50:20Z</dcterms:modified>
</cp:coreProperties>
</file>